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charts/chart11.xml" ContentType="application/vnd.openxmlformats-officedocument.drawingml.chart+xml"/>
  <Override PartName="/xl/drawings/drawing19.xml" ContentType="application/vnd.openxmlformats-officedocument.drawingml.chartshapes+xml"/>
  <Override PartName="/xl/charts/chart12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3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theme/themeOverride3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drawings/drawing26.xml" ContentType="application/vnd.openxmlformats-officedocument.drawingml.chartshapes+xml"/>
  <Override PartName="/xl/charts/chart16.xml" ContentType="application/vnd.openxmlformats-officedocument.drawingml.chart+xml"/>
  <Override PartName="/xl/drawings/drawing27.xml" ContentType="application/vnd.openxmlformats-officedocument.drawingml.chartshapes+xml"/>
  <Override PartName="/xl/charts/chart17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9.xml" ContentType="application/vnd.openxmlformats-officedocument.drawingml.chart+xml"/>
  <Override PartName="/xl/drawings/drawing32.xml" ContentType="application/vnd.openxmlformats-officedocument.drawingml.chartshapes+xml"/>
  <Override PartName="/xl/charts/chart20.xml" ContentType="application/vnd.openxmlformats-officedocument.drawingml.chart+xml"/>
  <Override PartName="/xl/drawings/drawing33.xml" ContentType="application/vnd.openxmlformats-officedocument.drawingml.chartshapes+xml"/>
  <Override PartName="/xl/charts/chart21.xml" ContentType="application/vnd.openxmlformats-officedocument.drawingml.chart+xml"/>
  <Override PartName="/xl/drawings/drawing34.xml" ContentType="application/vnd.openxmlformats-officedocument.drawingml.chartshapes+xml"/>
  <Override PartName="/xl/charts/chart22.xml" ContentType="application/vnd.openxmlformats-officedocument.drawingml.chart+xml"/>
  <Override PartName="/xl/theme/themeOverride4.xml" ContentType="application/vnd.openxmlformats-officedocument.themeOverrid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hsoph\Desktop\"/>
    </mc:Choice>
  </mc:AlternateContent>
  <xr:revisionPtr revIDLastSave="0" documentId="13_ncr:1_{5592A5F0-59C4-4ABC-83F2-4820C9B920BF}" xr6:coauthVersionLast="44" xr6:coauthVersionMax="44" xr10:uidLastSave="{00000000-0000-0000-0000-000000000000}"/>
  <bookViews>
    <workbookView xWindow="-23148" yWindow="-108" windowWidth="23256" windowHeight="12576" tabRatio="918" xr2:uid="{00000000-000D-0000-FFFF-FFFF00000000}"/>
  </bookViews>
  <sheets>
    <sheet name="Chart 1" sheetId="411" r:id="rId1"/>
    <sheet name="Chart 2" sheetId="412" r:id="rId2"/>
    <sheet name="Chart 3" sheetId="413" r:id="rId3"/>
    <sheet name="Chart 4" sheetId="414" r:id="rId4"/>
    <sheet name="Chart 5" sheetId="415" r:id="rId5"/>
    <sheet name="Chart 6" sheetId="416" r:id="rId6"/>
    <sheet name="Chart 7" sheetId="410" r:id="rId7"/>
    <sheet name="Chart 8" sheetId="417" r:id="rId8"/>
    <sheet name="Chart 9" sheetId="418" r:id="rId9"/>
    <sheet name="Chart 10" sheetId="419" r:id="rId10"/>
    <sheet name="Chart 11" sheetId="420" r:id="rId11"/>
    <sheet name="Chart 12" sheetId="421" r:id="rId12"/>
    <sheet name="Chart 13" sheetId="422" r:id="rId13"/>
    <sheet name="Figure A B" sheetId="425" r:id="rId1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0">'Chart 11'!#REF!</definedName>
    <definedName name="_xlnm.Print_Area" localSheetId="11">'Chart 12'!#REF!</definedName>
    <definedName name="_xlnm.Print_Area" localSheetId="12">'Chart 13'!$M$74:$S$105</definedName>
    <definedName name="_xlnm.Print_Area" localSheetId="1">'Chart 2'!#REF!</definedName>
    <definedName name="_xlnm.Print_Area" localSheetId="4">'Chart 5'!#REF!</definedName>
    <definedName name="_xlnm.Print_Area" localSheetId="7">'Chart 8'!#REF!</definedName>
    <definedName name="_xlnm.Print_Area" localSheetId="8">'Chart 9'!#REF!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46" i="425" l="1"/>
  <c r="AI57" i="425" l="1"/>
  <c r="AH57" i="425"/>
  <c r="AG57" i="425"/>
  <c r="AF57" i="425"/>
  <c r="AE57" i="425"/>
  <c r="AD57" i="425"/>
  <c r="AC57" i="425"/>
  <c r="AB57" i="425"/>
  <c r="AA57" i="425"/>
  <c r="Z57" i="425"/>
  <c r="Y57" i="425"/>
  <c r="X57" i="425"/>
  <c r="W57" i="425"/>
  <c r="V57" i="425"/>
  <c r="U57" i="425"/>
  <c r="T57" i="425"/>
  <c r="S57" i="425"/>
  <c r="R57" i="425"/>
  <c r="Q57" i="425"/>
  <c r="P57" i="425"/>
  <c r="O57" i="425"/>
  <c r="N57" i="425"/>
  <c r="M57" i="425"/>
  <c r="L57" i="425"/>
  <c r="K57" i="425"/>
  <c r="J57" i="425"/>
  <c r="I57" i="425"/>
  <c r="AI56" i="425"/>
  <c r="AH56" i="425"/>
  <c r="AG56" i="425"/>
  <c r="AF56" i="425"/>
  <c r="AE56" i="425"/>
  <c r="AD56" i="425"/>
  <c r="AC56" i="425"/>
  <c r="AB56" i="425"/>
  <c r="AA56" i="425"/>
  <c r="Z56" i="425"/>
  <c r="Y56" i="425"/>
  <c r="X56" i="425"/>
  <c r="W56" i="425"/>
  <c r="V56" i="425"/>
  <c r="U56" i="425"/>
  <c r="T56" i="425"/>
  <c r="S56" i="425"/>
  <c r="R56" i="425"/>
  <c r="Q56" i="425"/>
  <c r="P56" i="425"/>
  <c r="O56" i="425"/>
  <c r="N56" i="425"/>
  <c r="M56" i="425"/>
  <c r="L56" i="425"/>
  <c r="K56" i="425"/>
  <c r="J56" i="425"/>
  <c r="I56" i="425"/>
  <c r="AI55" i="425"/>
  <c r="AH55" i="425"/>
  <c r="AG55" i="425"/>
  <c r="AF55" i="425"/>
  <c r="AE55" i="425"/>
  <c r="AD55" i="425"/>
  <c r="AC55" i="425"/>
  <c r="AB55" i="425"/>
  <c r="AA55" i="425"/>
  <c r="Z55" i="425"/>
  <c r="Y55" i="425"/>
  <c r="X55" i="425"/>
  <c r="W55" i="425"/>
  <c r="V55" i="425"/>
  <c r="U55" i="425"/>
  <c r="T55" i="425"/>
  <c r="S55" i="425"/>
  <c r="R55" i="425"/>
  <c r="Q55" i="425"/>
  <c r="P55" i="425"/>
  <c r="O55" i="425"/>
  <c r="N55" i="425"/>
  <c r="M55" i="425"/>
  <c r="L55" i="425"/>
  <c r="K55" i="425"/>
  <c r="J55" i="425"/>
  <c r="I55" i="425"/>
  <c r="AI54" i="425"/>
  <c r="AH54" i="425"/>
  <c r="AG54" i="425"/>
  <c r="AF54" i="425"/>
  <c r="AE54" i="425"/>
  <c r="AD54" i="425"/>
  <c r="AC54" i="425"/>
  <c r="AB54" i="425"/>
  <c r="AA54" i="425"/>
  <c r="Z54" i="425"/>
  <c r="Y54" i="425"/>
  <c r="X54" i="425"/>
  <c r="W54" i="425"/>
  <c r="V54" i="425"/>
  <c r="U54" i="425"/>
  <c r="T54" i="425"/>
  <c r="S54" i="425"/>
  <c r="R54" i="425"/>
  <c r="Q54" i="425"/>
  <c r="P54" i="425"/>
  <c r="O54" i="425"/>
  <c r="N54" i="425"/>
  <c r="M54" i="425"/>
  <c r="L54" i="425"/>
  <c r="K54" i="425"/>
  <c r="J54" i="425"/>
  <c r="I54" i="425"/>
  <c r="AI53" i="425"/>
  <c r="AH53" i="425"/>
  <c r="AG53" i="425"/>
  <c r="AF53" i="425"/>
  <c r="AE53" i="425"/>
  <c r="AD53" i="425"/>
  <c r="AC53" i="425"/>
  <c r="AB53" i="425"/>
  <c r="AA53" i="425"/>
  <c r="Z53" i="425"/>
  <c r="Y53" i="425"/>
  <c r="X53" i="425"/>
  <c r="W53" i="425"/>
  <c r="V53" i="425"/>
  <c r="U53" i="425"/>
  <c r="T53" i="425"/>
  <c r="S53" i="425"/>
  <c r="R53" i="425"/>
  <c r="Q53" i="425"/>
  <c r="P53" i="425"/>
  <c r="O53" i="425"/>
  <c r="N53" i="425"/>
  <c r="M53" i="425"/>
  <c r="L53" i="425"/>
  <c r="K53" i="425"/>
  <c r="J53" i="425"/>
  <c r="I53" i="425"/>
  <c r="AI52" i="425"/>
  <c r="AH52" i="425"/>
  <c r="AG52" i="425"/>
  <c r="AF52" i="425"/>
  <c r="AE52" i="425"/>
  <c r="AD52" i="425"/>
  <c r="AC52" i="425"/>
  <c r="AB52" i="425"/>
  <c r="AA52" i="425"/>
  <c r="Z52" i="425"/>
  <c r="Y52" i="425"/>
  <c r="X52" i="425"/>
  <c r="W52" i="425"/>
  <c r="V52" i="425"/>
  <c r="U52" i="425"/>
  <c r="T52" i="425"/>
  <c r="S52" i="425"/>
  <c r="R52" i="425"/>
  <c r="Q52" i="425"/>
  <c r="P52" i="425"/>
  <c r="O52" i="425"/>
  <c r="N52" i="425"/>
  <c r="M52" i="425"/>
  <c r="L52" i="425"/>
  <c r="K52" i="425"/>
  <c r="J52" i="425"/>
  <c r="I52" i="425"/>
  <c r="AI51" i="425"/>
  <c r="AH51" i="425"/>
  <c r="AG51" i="425"/>
  <c r="AF51" i="425"/>
  <c r="AE51" i="425"/>
  <c r="AD51" i="425"/>
  <c r="AC51" i="425"/>
  <c r="AB51" i="425"/>
  <c r="AA51" i="425"/>
  <c r="Z51" i="425"/>
  <c r="Y51" i="425"/>
  <c r="X51" i="425"/>
  <c r="W51" i="425"/>
  <c r="V51" i="425"/>
  <c r="U51" i="425"/>
  <c r="T51" i="425"/>
  <c r="S51" i="425"/>
  <c r="R51" i="425"/>
  <c r="Q51" i="425"/>
  <c r="P51" i="425"/>
  <c r="O51" i="425"/>
  <c r="N51" i="425"/>
  <c r="M51" i="425"/>
  <c r="L51" i="425"/>
  <c r="K51" i="425"/>
  <c r="J51" i="425"/>
  <c r="I51" i="425"/>
  <c r="AI50" i="425"/>
  <c r="AH50" i="425"/>
  <c r="AG50" i="425"/>
  <c r="AF50" i="425"/>
  <c r="AE50" i="425"/>
  <c r="AD50" i="425"/>
  <c r="AC50" i="425"/>
  <c r="AB50" i="425"/>
  <c r="AA50" i="425"/>
  <c r="Z50" i="425"/>
  <c r="Y50" i="425"/>
  <c r="X50" i="425"/>
  <c r="W50" i="425"/>
  <c r="V50" i="425"/>
  <c r="U50" i="425"/>
  <c r="T50" i="425"/>
  <c r="S50" i="425"/>
  <c r="R50" i="425"/>
  <c r="Q50" i="425"/>
  <c r="P50" i="425"/>
  <c r="O50" i="425"/>
  <c r="N50" i="425"/>
  <c r="M50" i="425"/>
  <c r="L50" i="425"/>
  <c r="K50" i="425"/>
  <c r="J50" i="425"/>
  <c r="I50" i="425"/>
  <c r="AI49" i="425"/>
  <c r="AH49" i="425"/>
  <c r="AG49" i="425"/>
  <c r="AF49" i="425"/>
  <c r="AE49" i="425"/>
  <c r="AD49" i="425"/>
  <c r="AC49" i="425"/>
  <c r="AB49" i="425"/>
  <c r="AA49" i="425"/>
  <c r="Z49" i="425"/>
  <c r="Y49" i="425"/>
  <c r="X49" i="425"/>
  <c r="W49" i="425"/>
  <c r="V49" i="425"/>
  <c r="U49" i="425"/>
  <c r="T49" i="425"/>
  <c r="S49" i="425"/>
  <c r="R49" i="425"/>
  <c r="Q49" i="425"/>
  <c r="P49" i="425"/>
  <c r="O49" i="425"/>
  <c r="N49" i="425"/>
  <c r="M49" i="425"/>
  <c r="L49" i="425"/>
  <c r="K49" i="425"/>
  <c r="J49" i="425"/>
  <c r="I49" i="425"/>
  <c r="AI48" i="425"/>
  <c r="AH48" i="425"/>
  <c r="AG48" i="425"/>
  <c r="AF48" i="425"/>
  <c r="AE48" i="425"/>
  <c r="AD48" i="425"/>
  <c r="AC48" i="425"/>
  <c r="AB48" i="425"/>
  <c r="AA48" i="425"/>
  <c r="Z48" i="425"/>
  <c r="Y48" i="425"/>
  <c r="X48" i="425"/>
  <c r="W48" i="425"/>
  <c r="V48" i="425"/>
  <c r="U48" i="425"/>
  <c r="T48" i="425"/>
  <c r="S48" i="425"/>
  <c r="R48" i="425"/>
  <c r="Q48" i="425"/>
  <c r="P48" i="425"/>
  <c r="O48" i="425"/>
  <c r="N48" i="425"/>
  <c r="M48" i="425"/>
  <c r="L48" i="425"/>
  <c r="K48" i="425"/>
  <c r="J48" i="425"/>
  <c r="I48" i="425"/>
  <c r="AI47" i="425"/>
  <c r="AH47" i="425"/>
  <c r="AG47" i="425"/>
  <c r="AF47" i="425"/>
  <c r="AE47" i="425"/>
  <c r="AD47" i="425"/>
  <c r="AC47" i="425"/>
  <c r="AB47" i="425"/>
  <c r="AA47" i="425"/>
  <c r="Z47" i="425"/>
  <c r="Y47" i="425"/>
  <c r="X47" i="425"/>
  <c r="W47" i="425"/>
  <c r="V47" i="425"/>
  <c r="U47" i="425"/>
  <c r="T47" i="425"/>
  <c r="S47" i="425"/>
  <c r="R47" i="425"/>
  <c r="Q47" i="425"/>
  <c r="P47" i="425"/>
  <c r="O47" i="425"/>
  <c r="N47" i="425"/>
  <c r="M47" i="425"/>
  <c r="L47" i="425"/>
  <c r="K47" i="425"/>
  <c r="J47" i="425"/>
  <c r="I47" i="425"/>
  <c r="AI46" i="425"/>
  <c r="AH46" i="425"/>
  <c r="AG46" i="425"/>
  <c r="AF46" i="425"/>
  <c r="AE46" i="425"/>
  <c r="AD46" i="425"/>
  <c r="AC46" i="425"/>
  <c r="AB46" i="425"/>
  <c r="AA46" i="425"/>
  <c r="Z46" i="425"/>
  <c r="Y46" i="425"/>
  <c r="W46" i="425"/>
  <c r="V46" i="425"/>
  <c r="U46" i="425"/>
  <c r="T46" i="425"/>
  <c r="S46" i="425"/>
  <c r="R46" i="425"/>
  <c r="Q46" i="425"/>
  <c r="P46" i="425"/>
  <c r="O46" i="425"/>
  <c r="N46" i="425"/>
  <c r="M46" i="425"/>
  <c r="L46" i="425"/>
  <c r="K46" i="425"/>
  <c r="J46" i="425"/>
  <c r="I46" i="425"/>
  <c r="AI45" i="425"/>
  <c r="AH45" i="425"/>
  <c r="AG45" i="425"/>
  <c r="AF45" i="425"/>
  <c r="AE45" i="425"/>
  <c r="AD45" i="425"/>
  <c r="AC45" i="425"/>
  <c r="AB45" i="425"/>
  <c r="AA45" i="425"/>
  <c r="Z45" i="425"/>
  <c r="Y45" i="425"/>
  <c r="X45" i="425"/>
  <c r="W45" i="425"/>
  <c r="V45" i="425"/>
  <c r="U45" i="425"/>
  <c r="T45" i="425"/>
  <c r="S45" i="425"/>
  <c r="R45" i="425"/>
  <c r="Q45" i="425"/>
  <c r="P45" i="425"/>
  <c r="O45" i="425"/>
  <c r="N45" i="425"/>
  <c r="M45" i="425"/>
  <c r="L45" i="425"/>
  <c r="K45" i="425"/>
  <c r="J45" i="425"/>
  <c r="I45" i="425"/>
  <c r="AI44" i="425"/>
  <c r="AH44" i="425"/>
  <c r="AG44" i="425"/>
  <c r="AF44" i="425"/>
  <c r="AE44" i="425"/>
  <c r="AD44" i="425"/>
  <c r="AC44" i="425"/>
  <c r="AB44" i="425"/>
  <c r="AA44" i="425"/>
  <c r="Z44" i="425"/>
  <c r="Y44" i="425"/>
  <c r="X44" i="425"/>
  <c r="W44" i="425"/>
  <c r="V44" i="425"/>
  <c r="U44" i="425"/>
  <c r="T44" i="425"/>
  <c r="S44" i="425"/>
  <c r="R44" i="425"/>
  <c r="Q44" i="425"/>
  <c r="P44" i="425"/>
  <c r="O44" i="425"/>
  <c r="N44" i="425"/>
  <c r="M44" i="425"/>
  <c r="L44" i="425"/>
  <c r="K44" i="425"/>
  <c r="J44" i="425"/>
  <c r="I44" i="425"/>
  <c r="AI43" i="425"/>
  <c r="AH43" i="425"/>
  <c r="AG43" i="425"/>
  <c r="AF43" i="425"/>
  <c r="AE43" i="425"/>
  <c r="AD43" i="425"/>
  <c r="AC43" i="425"/>
  <c r="AB43" i="425"/>
  <c r="AA43" i="425"/>
  <c r="Z43" i="425"/>
  <c r="Y43" i="425"/>
  <c r="X43" i="425"/>
  <c r="W43" i="425"/>
  <c r="V43" i="425"/>
  <c r="U43" i="425"/>
  <c r="T43" i="425"/>
  <c r="S43" i="425"/>
  <c r="R43" i="425"/>
  <c r="Q43" i="425"/>
  <c r="P43" i="425"/>
  <c r="O43" i="425"/>
  <c r="N43" i="425"/>
  <c r="M43" i="425"/>
  <c r="L43" i="425"/>
  <c r="K43" i="425"/>
  <c r="J43" i="425"/>
  <c r="I43" i="425"/>
  <c r="AI42" i="425"/>
  <c r="AH42" i="425"/>
  <c r="AG42" i="425"/>
  <c r="AF42" i="425"/>
  <c r="AE42" i="425"/>
  <c r="AD42" i="425"/>
  <c r="AC42" i="425"/>
  <c r="AB42" i="425"/>
  <c r="AA42" i="425"/>
  <c r="Z42" i="425"/>
  <c r="Y42" i="425"/>
  <c r="X42" i="425"/>
  <c r="W42" i="425"/>
  <c r="V42" i="425"/>
  <c r="U42" i="425"/>
  <c r="T42" i="425"/>
  <c r="S42" i="425"/>
  <c r="R42" i="425"/>
  <c r="Q42" i="425"/>
  <c r="P42" i="425"/>
  <c r="O42" i="425"/>
  <c r="N42" i="425"/>
  <c r="M42" i="425"/>
  <c r="L42" i="425"/>
  <c r="K42" i="425"/>
  <c r="J42" i="425"/>
  <c r="I42" i="425"/>
  <c r="AI41" i="425"/>
  <c r="AH41" i="425"/>
  <c r="AG41" i="425"/>
  <c r="AF41" i="425"/>
  <c r="AE41" i="425"/>
  <c r="AD41" i="425"/>
  <c r="AC41" i="425"/>
  <c r="AB41" i="425"/>
  <c r="AA41" i="425"/>
  <c r="Z41" i="425"/>
  <c r="Y41" i="425"/>
  <c r="X41" i="425"/>
  <c r="W41" i="425"/>
  <c r="V41" i="425"/>
  <c r="U41" i="425"/>
  <c r="T41" i="425"/>
  <c r="S41" i="425"/>
  <c r="R41" i="425"/>
  <c r="Q41" i="425"/>
  <c r="P41" i="425"/>
  <c r="O41" i="425"/>
  <c r="N41" i="425"/>
  <c r="M41" i="425"/>
  <c r="L41" i="425"/>
  <c r="K41" i="425"/>
  <c r="J41" i="425"/>
  <c r="I41" i="425"/>
  <c r="AI40" i="425"/>
  <c r="AH40" i="425"/>
  <c r="AG40" i="425"/>
  <c r="AF40" i="425"/>
  <c r="AE40" i="425"/>
  <c r="AD40" i="425"/>
  <c r="AC40" i="425"/>
  <c r="AB40" i="425"/>
  <c r="AA40" i="425"/>
  <c r="Z40" i="425"/>
  <c r="Y40" i="425"/>
  <c r="X40" i="425"/>
  <c r="W40" i="425"/>
  <c r="V40" i="425"/>
  <c r="T40" i="425"/>
  <c r="S40" i="425"/>
  <c r="R40" i="425"/>
  <c r="Q40" i="425"/>
  <c r="P40" i="425"/>
  <c r="O40" i="425"/>
  <c r="N40" i="425"/>
  <c r="M40" i="425"/>
  <c r="L40" i="425"/>
  <c r="K40" i="425"/>
  <c r="J40" i="425"/>
  <c r="I40" i="425"/>
  <c r="AI21" i="425"/>
  <c r="AH21" i="425"/>
  <c r="AG21" i="425"/>
  <c r="AF21" i="425"/>
  <c r="AE21" i="425"/>
  <c r="AD21" i="425"/>
  <c r="AC21" i="425"/>
  <c r="AB21" i="425"/>
  <c r="AA21" i="425"/>
  <c r="Z21" i="425"/>
  <c r="Y21" i="425"/>
  <c r="X21" i="425"/>
  <c r="W21" i="425"/>
  <c r="V21" i="425"/>
  <c r="U21" i="425"/>
  <c r="T21" i="425"/>
  <c r="S21" i="425"/>
  <c r="R21" i="425"/>
  <c r="Q21" i="425"/>
  <c r="P21" i="425"/>
  <c r="O21" i="425"/>
  <c r="N21" i="425"/>
  <c r="M21" i="425"/>
  <c r="L21" i="425"/>
  <c r="K21" i="425"/>
  <c r="J21" i="425"/>
  <c r="I21" i="425"/>
  <c r="F19" i="425"/>
  <c r="G19" i="425" s="1"/>
  <c r="H19" i="425" s="1"/>
  <c r="F18" i="425"/>
  <c r="G18" i="425" s="1"/>
  <c r="H18" i="425" s="1"/>
  <c r="F17" i="425"/>
  <c r="G17" i="425" s="1"/>
  <c r="H17" i="425" s="1"/>
  <c r="F16" i="425"/>
  <c r="G16" i="425" s="1"/>
  <c r="H16" i="425" s="1"/>
  <c r="F15" i="425"/>
  <c r="G15" i="425" s="1"/>
  <c r="H15" i="425" s="1"/>
  <c r="F14" i="425"/>
  <c r="G14" i="425" s="1"/>
  <c r="H14" i="425" s="1"/>
  <c r="F13" i="425"/>
  <c r="G13" i="425" s="1"/>
  <c r="H13" i="425" s="1"/>
  <c r="F12" i="425"/>
  <c r="G12" i="425" s="1"/>
  <c r="H12" i="425" s="1"/>
  <c r="F11" i="425"/>
  <c r="G11" i="425" s="1"/>
  <c r="H11" i="425" s="1"/>
  <c r="F10" i="425"/>
  <c r="G10" i="425" s="1"/>
  <c r="H10" i="425" s="1"/>
  <c r="F9" i="425"/>
  <c r="G9" i="425" s="1"/>
  <c r="H9" i="425" s="1"/>
  <c r="F8" i="425"/>
  <c r="G8" i="425" s="1"/>
  <c r="H8" i="425" s="1"/>
  <c r="F7" i="425"/>
  <c r="G7" i="425" s="1"/>
  <c r="H7" i="425" s="1"/>
  <c r="F6" i="425"/>
  <c r="G6" i="425" s="1"/>
  <c r="H6" i="425" s="1"/>
  <c r="F5" i="425"/>
  <c r="G5" i="425" s="1"/>
  <c r="H5" i="425" s="1"/>
  <c r="F4" i="425"/>
  <c r="G4" i="425" s="1"/>
  <c r="H4" i="425" s="1"/>
  <c r="F3" i="425"/>
  <c r="G3" i="425" s="1"/>
  <c r="H3" i="425" s="1"/>
  <c r="F2" i="425"/>
  <c r="AI20" i="425" l="1"/>
  <c r="AA20" i="425"/>
  <c r="S20" i="425"/>
  <c r="AH20" i="425"/>
  <c r="Z20" i="425"/>
  <c r="R20" i="425"/>
  <c r="I20" i="425"/>
  <c r="P20" i="425"/>
  <c r="AG20" i="425"/>
  <c r="Y20" i="425"/>
  <c r="Q20" i="425"/>
  <c r="AF20" i="425"/>
  <c r="X20" i="425"/>
  <c r="O20" i="425"/>
  <c r="W20" i="425"/>
  <c r="N20" i="425"/>
  <c r="M20" i="425"/>
  <c r="AE20" i="425"/>
  <c r="AD20" i="425"/>
  <c r="V20" i="425"/>
  <c r="AC20" i="425"/>
  <c r="U20" i="425"/>
  <c r="L20" i="425"/>
  <c r="T20" i="425"/>
  <c r="J20" i="425"/>
  <c r="AB20" i="425"/>
  <c r="K20" i="425"/>
  <c r="G2" i="425"/>
  <c r="H2" i="425" s="1"/>
  <c r="K10" i="422"/>
  <c r="K22" i="422" s="1"/>
  <c r="K9" i="422"/>
  <c r="P9" i="422" s="1"/>
  <c r="K8" i="422"/>
  <c r="K20" i="422" s="1"/>
  <c r="K7" i="422"/>
  <c r="P7" i="422" s="1"/>
  <c r="K6" i="422"/>
  <c r="K18" i="422" s="1"/>
  <c r="K5" i="422"/>
  <c r="P5" i="422" s="1"/>
  <c r="N5" i="419"/>
  <c r="N4" i="419"/>
  <c r="J2" i="419"/>
  <c r="J1" i="419"/>
  <c r="J2" i="416"/>
  <c r="J1" i="416"/>
  <c r="M2" i="411"/>
  <c r="M1" i="411"/>
  <c r="S2" i="411"/>
  <c r="S1" i="411"/>
  <c r="K17" i="422" l="1"/>
  <c r="K19" i="422"/>
  <c r="K21" i="422"/>
  <c r="P6" i="422"/>
  <c r="P8" i="422"/>
  <c r="P10" i="422"/>
</calcChain>
</file>

<file path=xl/sharedStrings.xml><?xml version="1.0" encoding="utf-8"?>
<sst xmlns="http://schemas.openxmlformats.org/spreadsheetml/2006/main" count="317" uniqueCount="117">
  <si>
    <t xml:space="preserve"> </t>
  </si>
  <si>
    <t>&lt;5.5</t>
  </si>
  <si>
    <t/>
  </si>
  <si>
    <t>≥ 4.0</t>
  </si>
  <si>
    <t>≥ 3.5</t>
  </si>
  <si>
    <t>3.0 to 3.4</t>
  </si>
  <si>
    <t>2.5 to 2.9</t>
  </si>
  <si>
    <t>2.0 to 2.4</t>
  </si>
  <si>
    <t>1.5 to 1.9</t>
  </si>
  <si>
    <t>1.0 to 1.4</t>
  </si>
  <si>
    <t>0.5 to 0.9</t>
  </si>
  <si>
    <t>0.0 to 0.4</t>
  </si>
  <si>
    <t>Chart 2</t>
  </si>
  <si>
    <t>Chart 7</t>
  </si>
  <si>
    <t>Aggregate probability distribution of longer-term inflation expectations</t>
  </si>
  <si>
    <t>Chart 9</t>
  </si>
  <si>
    <t>Chart 10</t>
  </si>
  <si>
    <t>Aggregate probability distribution of longer-term GDP growth expectations</t>
  </si>
  <si>
    <t>Chart 6</t>
  </si>
  <si>
    <t>Aggregate probability distribution of longer-term unemployment rate expectations</t>
  </si>
  <si>
    <t>3.5 to 3.9</t>
  </si>
  <si>
    <t>&lt;0.0</t>
  </si>
  <si>
    <t>Chart 8</t>
  </si>
  <si>
    <t>Chart 5</t>
  </si>
  <si>
    <t>Average point forecast</t>
  </si>
  <si>
    <t>Median point forecast</t>
  </si>
  <si>
    <t>Mean of the aggregate probability distribution</t>
  </si>
  <si>
    <t>HICP Inflation</t>
  </si>
  <si>
    <t>HICP inflation excl. energy, food, alchol and tobacco</t>
  </si>
  <si>
    <t>Chart 3</t>
  </si>
  <si>
    <t>Distribution of point expectations for HICP inflation in the longer term</t>
  </si>
  <si>
    <t>Chart 4</t>
  </si>
  <si>
    <t>Longer-term inflation expectations</t>
  </si>
  <si>
    <t>(percentages of respondents)</t>
  </si>
  <si>
    <t>Expectations for other variables</t>
  </si>
  <si>
    <t>Interest rate on ECB's main refinancing operations (%)</t>
  </si>
  <si>
    <t>USD/EUR exchange rate</t>
  </si>
  <si>
    <t>Oil price (USD)</t>
  </si>
  <si>
    <t>Annual growth in compensation peremployee (annual percentage changes)</t>
  </si>
  <si>
    <t>Inflation expectations: overall HICP and HICP excluding energy, food, alcohol and tobacco</t>
  </si>
  <si>
    <t>Expectations for real GDP growth</t>
  </si>
  <si>
    <t>Expectations for the unemployment rate</t>
  </si>
  <si>
    <t>Chart 11</t>
  </si>
  <si>
    <t>Chart 12</t>
  </si>
  <si>
    <t>2020Q3</t>
  </si>
  <si>
    <t>2020Q4</t>
  </si>
  <si>
    <t>Aggregate probability distributions for the unemployment rate 2020 - 2022</t>
  </si>
  <si>
    <t>Aggregate expected probability distributions for inflation 2020 - 2022</t>
  </si>
  <si>
    <t>Aggregate probability distributions for GDP growth expectations 2020 - 2022</t>
  </si>
  <si>
    <t>&lt;-15.0</t>
  </si>
  <si>
    <t>-15.0 to -13.1</t>
  </si>
  <si>
    <t>-13.0 to -11.1</t>
  </si>
  <si>
    <t>-11.0 to -9.1</t>
  </si>
  <si>
    <t>-9.0 to -7.1</t>
  </si>
  <si>
    <t>-7.0 to -5.1</t>
  </si>
  <si>
    <t>-5.0 to -3.1</t>
  </si>
  <si>
    <t>-3.0 to -1.1</t>
  </si>
  <si>
    <t>-1.0 to -0.6</t>
  </si>
  <si>
    <t>-0.5 to -0.1</t>
  </si>
  <si>
    <t>1.0  to 1.4</t>
  </si>
  <si>
    <t>1.5  to 1.9</t>
  </si>
  <si>
    <t>2.0  to 2.4</t>
  </si>
  <si>
    <t>2.5  to 2.9</t>
  </si>
  <si>
    <t>3.0  to 3.4</t>
  </si>
  <si>
    <t>3.5  to 3.9</t>
  </si>
  <si>
    <t>&lt;-1.0</t>
  </si>
  <si>
    <t>4.0 to 5.9</t>
  </si>
  <si>
    <t>6.0 to 7.9</t>
  </si>
  <si>
    <t>8.0 to 9.9</t>
  </si>
  <si>
    <t>≥ 10.0</t>
  </si>
  <si>
    <t>&gt;=12.5</t>
  </si>
  <si>
    <t>2021Q1</t>
  </si>
  <si>
    <t>2020</t>
  </si>
  <si>
    <t>2021</t>
  </si>
  <si>
    <t>2022</t>
  </si>
  <si>
    <t>2024</t>
  </si>
  <si>
    <t>2023</t>
  </si>
  <si>
    <t>2025</t>
  </si>
  <si>
    <t>2021Q2</t>
  </si>
  <si>
    <t>≤1.2</t>
  </si>
  <si>
    <t>≥2.2</t>
  </si>
  <si>
    <t>Chart 13</t>
  </si>
  <si>
    <t>Q3 2020 SPF</t>
  </si>
  <si>
    <t>Q2 2020 SPF</t>
  </si>
  <si>
    <t>Q1 2020 SPF</t>
  </si>
  <si>
    <t>Chart 1</t>
  </si>
  <si>
    <t>&gt;=-1.0</t>
  </si>
  <si>
    <t>2021Q3</t>
  </si>
  <si>
    <t>Q4 2020 SPF</t>
  </si>
  <si>
    <t>Sep. 2020 MPE</t>
  </si>
  <si>
    <t>Forecast profile of real GDP level</t>
  </si>
  <si>
    <t>Range_min</t>
  </si>
  <si>
    <t>Range_max</t>
  </si>
  <si>
    <t>&gt;2.5</t>
  </si>
  <si>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>1.4</t>
    </r>
  </si>
  <si>
    <t>Q3 2020</t>
  </si>
  <si>
    <t>Q2 2020</t>
  </si>
  <si>
    <t>Q4 2020</t>
  </si>
  <si>
    <t>Answers to special question: “What is the level or range of inflation that, according to your view, is in line with the ECB’s price stability objective?”</t>
  </si>
  <si>
    <t>Histogram of inflation levels considered by SPF respondents to be in line with the ECB’s price stability objective</t>
  </si>
  <si>
    <t>range</t>
  </si>
  <si>
    <t>Figure A</t>
  </si>
  <si>
    <t>Figure B</t>
  </si>
  <si>
    <t>5.5 to 5.9</t>
  </si>
  <si>
    <t>6.5 to 6.9</t>
  </si>
  <si>
    <t>7.0 to 7.4</t>
  </si>
  <si>
    <t>7.5 to 7.9</t>
  </si>
  <si>
    <t>8.0 to 8.4</t>
  </si>
  <si>
    <t>8.5 to 8.9</t>
  </si>
  <si>
    <t>9.0 to 9.4</t>
  </si>
  <si>
    <t>9.5 to 9.9</t>
  </si>
  <si>
    <t>10.0 to10.4</t>
  </si>
  <si>
    <t>10.5 to10.9</t>
  </si>
  <si>
    <t>6.0 to 6.4</t>
  </si>
  <si>
    <t>11.0 to 11.4</t>
  </si>
  <si>
    <t>11.5 to 11.9</t>
  </si>
  <si>
    <t>12.0 to 12.4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</si>
</sst>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"/>
    <numFmt numFmtId="166" formatCode="0.0000"/>
    <numFmt numFmtId="167" formatCode="mmm\ yy"/>
    <numFmt numFmtId="168" formatCode="0.00000"/>
    <numFmt numFmtId="169" formatCode="0.0######"/>
    <numFmt numFmtId="170" formatCode="0.000"/>
    <numFmt numFmtId="171" formatCode="0.0%"/>
  </numFmts>
  <fonts count="54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ms Rmn"/>
    </font>
    <font>
      <sz val="11"/>
      <color theme="0"/>
      <name val="Calibri"/>
      <family val="2"/>
      <scheme val="minor"/>
    </font>
    <font>
      <b/>
      <sz val="9.5"/>
      <color rgb="FF003299"/>
      <name val="Arial"/>
      <family val="2"/>
    </font>
    <font>
      <b/>
      <sz val="9"/>
      <color rgb="FF003299"/>
      <name val="Arial"/>
      <family val="2"/>
    </font>
    <font>
      <sz val="10"/>
      <color indexed="10"/>
      <name val="Arial"/>
      <family val="2"/>
    </font>
    <font>
      <b/>
      <sz val="8"/>
      <color theme="1"/>
      <name val="Arial"/>
      <family val="2"/>
    </font>
    <font>
      <b/>
      <sz val="10"/>
      <color rgb="FF003894"/>
      <name val="Arial"/>
      <family val="2"/>
    </font>
    <font>
      <sz val="6"/>
      <color rgb="FF003299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Times New Roman"/>
      <family val="1"/>
    </font>
    <font>
      <sz val="10"/>
      <color rgb="FF9C0006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  <font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06">
    <xf numFmtId="0" fontId="0" fillId="0" borderId="0"/>
    <xf numFmtId="0" fontId="27" fillId="0" borderId="0" applyNumberFormat="0" applyFill="0" applyBorder="0" applyAlignment="0" applyProtection="0"/>
    <xf numFmtId="165" fontId="28" fillId="0" borderId="0"/>
    <xf numFmtId="0" fontId="25" fillId="0" borderId="0"/>
    <xf numFmtId="0" fontId="25" fillId="0" borderId="0"/>
    <xf numFmtId="0" fontId="24" fillId="0" borderId="0"/>
    <xf numFmtId="0" fontId="20" fillId="0" borderId="0"/>
    <xf numFmtId="0" fontId="21" fillId="0" borderId="0"/>
    <xf numFmtId="0" fontId="21" fillId="0" borderId="0" applyNumberFormat="0" applyFill="0" applyBorder="0" applyAlignment="0" applyProtection="0"/>
    <xf numFmtId="0" fontId="29" fillId="2" borderId="0" applyNumberFormat="0" applyBorder="0" applyAlignment="0" applyProtection="0"/>
    <xf numFmtId="9" fontId="2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1" fillId="0" borderId="0"/>
    <xf numFmtId="0" fontId="19" fillId="0" borderId="0"/>
    <xf numFmtId="0" fontId="18" fillId="0" borderId="0"/>
    <xf numFmtId="0" fontId="17" fillId="0" borderId="0"/>
    <xf numFmtId="0" fontId="16" fillId="3" borderId="0" applyNumberFormat="0" applyBorder="0" applyAlignment="0" applyProtection="0"/>
    <xf numFmtId="0" fontId="16" fillId="0" borderId="0"/>
    <xf numFmtId="0" fontId="16" fillId="3" borderId="0" applyNumberFormat="0" applyBorder="0" applyAlignment="0" applyProtection="0"/>
    <xf numFmtId="0" fontId="16" fillId="0" borderId="0"/>
    <xf numFmtId="0" fontId="16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24" fillId="0" borderId="0"/>
    <xf numFmtId="0" fontId="14" fillId="0" borderId="0"/>
    <xf numFmtId="0" fontId="14" fillId="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3" borderId="0" applyNumberFormat="0" applyBorder="0" applyAlignment="0" applyProtection="0"/>
    <xf numFmtId="0" fontId="14" fillId="0" borderId="0"/>
    <xf numFmtId="0" fontId="14" fillId="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3" borderId="0" applyNumberFormat="0" applyBorder="0" applyAlignment="0" applyProtection="0"/>
    <xf numFmtId="0" fontId="40" fillId="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3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21" fillId="0" borderId="0" applyNumberFormat="0" applyFill="0" applyBorder="0" applyAlignment="0" applyProtection="0"/>
    <xf numFmtId="0" fontId="11" fillId="3" borderId="0" applyNumberFormat="0" applyBorder="0" applyAlignment="0" applyProtection="0"/>
    <xf numFmtId="164" fontId="21" fillId="0" borderId="0" applyFont="0" applyFill="0" applyBorder="0" applyAlignment="0" applyProtection="0"/>
    <xf numFmtId="0" fontId="24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3" borderId="0" applyNumberFormat="0" applyBorder="0" applyAlignment="0" applyProtection="0"/>
    <xf numFmtId="0" fontId="9" fillId="0" borderId="0"/>
    <xf numFmtId="0" fontId="8" fillId="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45" fillId="0" borderId="0" applyNumberForma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53" fillId="0" borderId="0" applyFont="0" applyFill="0" applyBorder="0" applyAlignment="0" applyProtection="0"/>
  </cellStyleXfs>
  <cellXfs count="136">
    <xf numFmtId="0" fontId="0" fillId="0" borderId="0" xfId="0"/>
    <xf numFmtId="0" fontId="21" fillId="6" borderId="0" xfId="7" applyFill="1"/>
    <xf numFmtId="0" fontId="21" fillId="6" borderId="0" xfId="7" quotePrefix="1" applyFill="1"/>
    <xf numFmtId="0" fontId="22" fillId="6" borderId="0" xfId="8" applyFont="1" applyFill="1" applyAlignment="1">
      <alignment vertical="center"/>
    </xf>
    <xf numFmtId="0" fontId="22" fillId="6" borderId="0" xfId="8" applyFont="1" applyFill="1" applyAlignment="1">
      <alignment wrapText="1"/>
    </xf>
    <xf numFmtId="0" fontId="26" fillId="0" borderId="0" xfId="8" applyFont="1"/>
    <xf numFmtId="0" fontId="23" fillId="0" borderId="0" xfId="8" applyFont="1" applyFill="1"/>
    <xf numFmtId="0" fontId="0" fillId="0" borderId="0" xfId="8" applyFont="1" applyFill="1" applyAlignment="1">
      <alignment horizontal="center"/>
    </xf>
    <xf numFmtId="0" fontId="0" fillId="0" borderId="0" xfId="8" applyFont="1" applyFill="1"/>
    <xf numFmtId="0" fontId="21" fillId="0" borderId="0" xfId="7" applyFill="1"/>
    <xf numFmtId="0" fontId="21" fillId="0" borderId="0" xfId="11" applyFill="1"/>
    <xf numFmtId="0" fontId="32" fillId="0" borderId="0" xfId="8" applyFont="1" applyFill="1" applyAlignment="1">
      <alignment horizontal="left"/>
    </xf>
    <xf numFmtId="0" fontId="21" fillId="0" borderId="0" xfId="8" applyFont="1" applyFill="1"/>
    <xf numFmtId="165" fontId="21" fillId="0" borderId="2" xfId="8" applyNumberFormat="1" applyFont="1" applyFill="1" applyBorder="1" applyAlignment="1">
      <alignment horizontal="center"/>
    </xf>
    <xf numFmtId="0" fontId="21" fillId="0" borderId="2" xfId="8" applyNumberFormat="1" applyFont="1" applyFill="1" applyBorder="1" applyAlignment="1">
      <alignment horizontal="center"/>
    </xf>
    <xf numFmtId="0" fontId="37" fillId="0" borderId="0" xfId="7" applyFont="1"/>
    <xf numFmtId="0" fontId="37" fillId="0" borderId="3" xfId="7" applyFont="1" applyBorder="1"/>
    <xf numFmtId="0" fontId="38" fillId="0" borderId="1" xfId="7" applyFont="1" applyBorder="1" applyAlignment="1">
      <alignment horizontal="right"/>
    </xf>
    <xf numFmtId="0" fontId="23" fillId="0" borderId="1" xfId="8" applyFont="1" applyFill="1" applyBorder="1" applyAlignment="1">
      <alignment horizontal="center" wrapText="1"/>
    </xf>
    <xf numFmtId="0" fontId="23" fillId="0" borderId="3" xfId="8" applyFont="1" applyBorder="1"/>
    <xf numFmtId="167" fontId="23" fillId="0" borderId="2" xfId="8" applyNumberFormat="1" applyFont="1" applyBorder="1"/>
    <xf numFmtId="0" fontId="21" fillId="6" borderId="4" xfId="7" applyFill="1" applyBorder="1"/>
    <xf numFmtId="0" fontId="34" fillId="6" borderId="4" xfId="7" applyFont="1" applyFill="1" applyBorder="1"/>
    <xf numFmtId="0" fontId="0" fillId="0" borderId="4" xfId="8" applyFont="1" applyBorder="1" applyAlignment="1">
      <alignment horizontal="left"/>
    </xf>
    <xf numFmtId="0" fontId="22" fillId="0" borderId="4" xfId="8" applyFont="1" applyBorder="1" applyAlignment="1">
      <alignment horizontal="left"/>
    </xf>
    <xf numFmtId="0" fontId="0" fillId="0" borderId="4" xfId="8" applyFont="1" applyBorder="1" applyAlignment="1">
      <alignment horizontal="center"/>
    </xf>
    <xf numFmtId="0" fontId="21" fillId="5" borderId="4" xfId="8" applyFont="1" applyFill="1" applyBorder="1" applyAlignment="1">
      <alignment horizontal="left"/>
    </xf>
    <xf numFmtId="2" fontId="0" fillId="0" borderId="4" xfId="8" applyNumberFormat="1" applyFont="1" applyBorder="1" applyAlignment="1">
      <alignment horizontal="left"/>
    </xf>
    <xf numFmtId="0" fontId="21" fillId="5" borderId="6" xfId="8" applyFont="1" applyFill="1" applyBorder="1" applyAlignment="1">
      <alignment horizontal="left"/>
    </xf>
    <xf numFmtId="2" fontId="21" fillId="4" borderId="6" xfId="8" applyNumberFormat="1" applyFont="1" applyFill="1" applyBorder="1" applyAlignment="1">
      <alignment horizontal="center"/>
    </xf>
    <xf numFmtId="0" fontId="0" fillId="0" borderId="5" xfId="8" applyFont="1" applyBorder="1" applyAlignment="1">
      <alignment horizontal="left"/>
    </xf>
    <xf numFmtId="0" fontId="22" fillId="0" borderId="5" xfId="8" applyFont="1" applyBorder="1" applyAlignment="1">
      <alignment horizontal="left"/>
    </xf>
    <xf numFmtId="0" fontId="21" fillId="0" borderId="5" xfId="8" applyFont="1" applyBorder="1" applyAlignment="1">
      <alignment horizontal="center"/>
    </xf>
    <xf numFmtId="0" fontId="21" fillId="0" borderId="8" xfId="8" applyFont="1" applyBorder="1" applyAlignment="1">
      <alignment horizontal="center"/>
    </xf>
    <xf numFmtId="0" fontId="22" fillId="0" borderId="9" xfId="8" applyFont="1" applyBorder="1" applyAlignment="1">
      <alignment horizontal="left"/>
    </xf>
    <xf numFmtId="0" fontId="21" fillId="5" borderId="10" xfId="8" applyFont="1" applyFill="1" applyBorder="1" applyAlignment="1">
      <alignment horizontal="left"/>
    </xf>
    <xf numFmtId="0" fontId="21" fillId="5" borderId="7" xfId="8" applyFont="1" applyFill="1" applyBorder="1" applyAlignment="1">
      <alignment horizontal="left"/>
    </xf>
    <xf numFmtId="0" fontId="21" fillId="5" borderId="10" xfId="8" applyNumberFormat="1" applyFont="1" applyFill="1" applyBorder="1" applyAlignment="1">
      <alignment horizontal="left"/>
    </xf>
    <xf numFmtId="0" fontId="21" fillId="5" borderId="7" xfId="8" applyNumberFormat="1" applyFont="1" applyFill="1" applyBorder="1" applyAlignment="1">
      <alignment horizontal="left"/>
    </xf>
    <xf numFmtId="0" fontId="21" fillId="5" borderId="6" xfId="8" applyNumberFormat="1" applyFont="1" applyFill="1" applyBorder="1" applyAlignment="1">
      <alignment horizontal="left"/>
    </xf>
    <xf numFmtId="0" fontId="21" fillId="5" borderId="4" xfId="8" applyNumberFormat="1" applyFont="1" applyFill="1" applyBorder="1" applyAlignment="1">
      <alignment horizontal="left"/>
    </xf>
    <xf numFmtId="1" fontId="21" fillId="0" borderId="0" xfId="8" applyNumberFormat="1" applyFont="1" applyFill="1" applyAlignment="1">
      <alignment horizontal="center"/>
    </xf>
    <xf numFmtId="168" fontId="21" fillId="0" borderId="0" xfId="8" applyNumberFormat="1" applyFont="1" applyFill="1" applyAlignment="1">
      <alignment horizontal="center"/>
    </xf>
    <xf numFmtId="0" fontId="21" fillId="0" borderId="4" xfId="8" applyFont="1" applyBorder="1" applyAlignment="1">
      <alignment horizontal="center"/>
    </xf>
    <xf numFmtId="165" fontId="21" fillId="0" borderId="0" xfId="7" applyNumberFormat="1" applyFill="1" applyAlignment="1">
      <alignment horizontal="center"/>
    </xf>
    <xf numFmtId="169" fontId="21" fillId="0" borderId="0" xfId="7" applyNumberFormat="1"/>
    <xf numFmtId="165" fontId="21" fillId="0" borderId="0" xfId="7" applyNumberFormat="1" applyAlignment="1">
      <alignment horizontal="center"/>
    </xf>
    <xf numFmtId="165" fontId="21" fillId="0" borderId="0" xfId="7" applyNumberFormat="1"/>
    <xf numFmtId="0" fontId="21" fillId="0" borderId="0" xfId="7"/>
    <xf numFmtId="2" fontId="21" fillId="0" borderId="0" xfId="8" applyNumberFormat="1" applyFont="1" applyAlignment="1">
      <alignment horizontal="left"/>
    </xf>
    <xf numFmtId="0" fontId="21" fillId="0" borderId="2" xfId="7" applyFont="1" applyBorder="1" applyAlignment="1">
      <alignment horizontal="left" vertical="center"/>
    </xf>
    <xf numFmtId="0" fontId="21" fillId="0" borderId="3" xfId="7" applyFont="1" applyBorder="1"/>
    <xf numFmtId="0" fontId="22" fillId="0" borderId="1" xfId="7" applyFont="1" applyBorder="1" applyAlignment="1">
      <alignment horizontal="right"/>
    </xf>
    <xf numFmtId="165" fontId="21" fillId="0" borderId="0" xfId="7" applyNumberFormat="1" applyFont="1" applyAlignment="1">
      <alignment horizontal="center"/>
    </xf>
    <xf numFmtId="0" fontId="21" fillId="0" borderId="0" xfId="7" applyFont="1"/>
    <xf numFmtId="0" fontId="21" fillId="0" borderId="0" xfId="7" applyFont="1" applyFill="1"/>
    <xf numFmtId="165" fontId="21" fillId="0" borderId="0" xfId="7" applyNumberFormat="1" applyFont="1"/>
    <xf numFmtId="0" fontId="21" fillId="0" borderId="2" xfId="7" applyFont="1" applyBorder="1"/>
    <xf numFmtId="165" fontId="21" fillId="0" borderId="0" xfId="7" applyNumberFormat="1" applyFont="1" applyFill="1" applyAlignment="1">
      <alignment horizontal="center"/>
    </xf>
    <xf numFmtId="165" fontId="21" fillId="0" borderId="12" xfId="7" applyNumberFormat="1" applyFont="1" applyBorder="1"/>
    <xf numFmtId="165" fontId="21" fillId="0" borderId="0" xfId="7" applyNumberFormat="1" applyFont="1" applyBorder="1"/>
    <xf numFmtId="0" fontId="21" fillId="0" borderId="0" xfId="7" applyFont="1" applyBorder="1"/>
    <xf numFmtId="0" fontId="21" fillId="5" borderId="13" xfId="8" applyFont="1" applyFill="1" applyBorder="1" applyAlignment="1">
      <alignment horizontal="left"/>
    </xf>
    <xf numFmtId="170" fontId="23" fillId="0" borderId="0" xfId="8" applyNumberFormat="1" applyFont="1"/>
    <xf numFmtId="0" fontId="21" fillId="5" borderId="4" xfId="8" quotePrefix="1" applyNumberFormat="1" applyFont="1" applyFill="1" applyBorder="1" applyAlignment="1">
      <alignment horizontal="left"/>
    </xf>
    <xf numFmtId="2" fontId="23" fillId="0" borderId="0" xfId="8" applyNumberFormat="1" applyFont="1"/>
    <xf numFmtId="166" fontId="23" fillId="0" borderId="0" xfId="8" applyNumberFormat="1" applyFont="1"/>
    <xf numFmtId="0" fontId="23" fillId="0" borderId="0" xfId="8" applyFont="1"/>
    <xf numFmtId="0" fontId="21" fillId="0" borderId="2" xfId="7" quotePrefix="1" applyFont="1" applyBorder="1" applyAlignment="1">
      <alignment horizontal="left" vertical="center"/>
    </xf>
    <xf numFmtId="165" fontId="23" fillId="0" borderId="0" xfId="8" applyNumberFormat="1" applyFont="1" applyAlignment="1">
      <alignment horizontal="center"/>
    </xf>
    <xf numFmtId="165" fontId="23" fillId="0" borderId="0" xfId="8" applyNumberFormat="1" applyFont="1" applyFill="1" applyAlignment="1">
      <alignment horizontal="center"/>
    </xf>
    <xf numFmtId="2" fontId="21" fillId="0" borderId="0" xfId="7" applyNumberFormat="1" applyFont="1" applyAlignment="1">
      <alignment horizontal="center"/>
    </xf>
    <xf numFmtId="0" fontId="47" fillId="0" borderId="0" xfId="100" applyFont="1" applyAlignment="1">
      <alignment horizontal="center"/>
    </xf>
    <xf numFmtId="0" fontId="4" fillId="0" borderId="0" xfId="100"/>
    <xf numFmtId="165" fontId="47" fillId="0" borderId="0" xfId="100" applyNumberFormat="1" applyFont="1" applyAlignment="1">
      <alignment horizontal="center"/>
    </xf>
    <xf numFmtId="165" fontId="48" fillId="0" borderId="0" xfId="100" applyNumberFormat="1" applyFont="1" applyAlignment="1">
      <alignment horizontal="center"/>
    </xf>
    <xf numFmtId="165" fontId="4" fillId="0" borderId="0" xfId="100" applyNumberFormat="1" applyAlignment="1">
      <alignment horizontal="center"/>
    </xf>
    <xf numFmtId="0" fontId="4" fillId="0" borderId="0" xfId="100" applyAlignment="1">
      <alignment horizontal="center"/>
    </xf>
    <xf numFmtId="0" fontId="47" fillId="0" borderId="0" xfId="100" applyFont="1"/>
    <xf numFmtId="0" fontId="30" fillId="6" borderId="0" xfId="101" applyFont="1" applyFill="1" applyAlignment="1">
      <alignment vertical="center" wrapText="1"/>
    </xf>
    <xf numFmtId="0" fontId="22" fillId="0" borderId="0" xfId="7" applyFont="1"/>
    <xf numFmtId="0" fontId="44" fillId="0" borderId="2" xfId="7" applyFont="1" applyBorder="1"/>
    <xf numFmtId="0" fontId="44" fillId="0" borderId="0" xfId="7" applyFont="1"/>
    <xf numFmtId="0" fontId="21" fillId="0" borderId="1" xfId="7" applyFont="1" applyBorder="1"/>
    <xf numFmtId="165" fontId="21" fillId="0" borderId="14" xfId="7" applyNumberFormat="1" applyFont="1" applyBorder="1"/>
    <xf numFmtId="165" fontId="21" fillId="0" borderId="0" xfId="7" applyNumberFormat="1" applyFont="1" applyFill="1"/>
    <xf numFmtId="165" fontId="21" fillId="0" borderId="2" xfId="7" applyNumberFormat="1" applyFont="1" applyBorder="1"/>
    <xf numFmtId="2" fontId="21" fillId="0" borderId="0" xfId="7" applyNumberFormat="1"/>
    <xf numFmtId="165" fontId="21" fillId="6" borderId="0" xfId="7" applyNumberFormat="1" applyFill="1"/>
    <xf numFmtId="0" fontId="30" fillId="6" borderId="0" xfId="101" applyFont="1" applyFill="1" applyAlignment="1">
      <alignment vertical="center"/>
    </xf>
    <xf numFmtId="0" fontId="30" fillId="6" borderId="0" xfId="101" applyFont="1" applyFill="1" applyAlignment="1">
      <alignment horizontal="left" vertical="center" wrapText="1"/>
    </xf>
    <xf numFmtId="0" fontId="30" fillId="0" borderId="0" xfId="101" applyFont="1" applyAlignment="1">
      <alignment vertical="center"/>
    </xf>
    <xf numFmtId="0" fontId="31" fillId="0" borderId="0" xfId="101" applyFont="1" applyAlignment="1">
      <alignment vertical="center"/>
    </xf>
    <xf numFmtId="170" fontId="23" fillId="8" borderId="0" xfId="8" applyNumberFormat="1" applyFont="1" applyFill="1"/>
    <xf numFmtId="166" fontId="23" fillId="8" borderId="0" xfId="8" applyNumberFormat="1" applyFont="1" applyFill="1"/>
    <xf numFmtId="166" fontId="23" fillId="0" borderId="0" xfId="8" applyNumberFormat="1" applyFont="1" applyFill="1"/>
    <xf numFmtId="0" fontId="30" fillId="0" borderId="0" xfId="101" applyFont="1" applyFill="1" applyAlignment="1">
      <alignment vertical="center"/>
    </xf>
    <xf numFmtId="0" fontId="31" fillId="0" borderId="0" xfId="101" applyFont="1" applyFill="1" applyAlignment="1">
      <alignment vertical="center"/>
    </xf>
    <xf numFmtId="0" fontId="35" fillId="0" borderId="0" xfId="7" applyFont="1" applyFill="1" applyAlignment="1">
      <alignment vertical="center"/>
    </xf>
    <xf numFmtId="0" fontId="21" fillId="0" borderId="3" xfId="7" applyFill="1" applyBorder="1"/>
    <xf numFmtId="165" fontId="21" fillId="0" borderId="0" xfId="7" applyNumberFormat="1" applyFill="1"/>
    <xf numFmtId="0" fontId="46" fillId="0" borderId="2" xfId="7" applyFont="1" applyBorder="1"/>
    <xf numFmtId="0" fontId="38" fillId="0" borderId="11" xfId="7" applyFont="1" applyBorder="1"/>
    <xf numFmtId="0" fontId="37" fillId="0" borderId="11" xfId="7" applyFont="1" applyBorder="1"/>
    <xf numFmtId="0" fontId="42" fillId="0" borderId="1" xfId="102" applyFont="1" applyBorder="1"/>
    <xf numFmtId="0" fontId="31" fillId="6" borderId="0" xfId="101" applyFont="1" applyFill="1" applyAlignment="1">
      <alignment vertical="center" wrapText="1"/>
    </xf>
    <xf numFmtId="0" fontId="31" fillId="6" borderId="0" xfId="101" applyFont="1" applyFill="1" applyAlignment="1">
      <alignment horizontal="left" vertical="center"/>
    </xf>
    <xf numFmtId="0" fontId="3" fillId="0" borderId="4" xfId="102" applyBorder="1"/>
    <xf numFmtId="0" fontId="36" fillId="0" borderId="4" xfId="7" applyFont="1" applyBorder="1" applyAlignment="1">
      <alignment horizontal="left" vertical="center"/>
    </xf>
    <xf numFmtId="0" fontId="3" fillId="0" borderId="5" xfId="102" applyBorder="1"/>
    <xf numFmtId="0" fontId="43" fillId="0" borderId="4" xfId="102" applyFont="1" applyBorder="1" applyAlignment="1">
      <alignment horizontal="center"/>
    </xf>
    <xf numFmtId="0" fontId="33" fillId="6" borderId="4" xfId="102" applyFont="1" applyFill="1" applyBorder="1"/>
    <xf numFmtId="165" fontId="49" fillId="0" borderId="0" xfId="100" applyNumberFormat="1" applyFont="1" applyAlignment="1">
      <alignment horizontal="center"/>
    </xf>
    <xf numFmtId="0" fontId="2" fillId="0" borderId="0" xfId="103"/>
    <xf numFmtId="165" fontId="47" fillId="0" borderId="0" xfId="103" applyNumberFormat="1" applyFont="1" applyAlignment="1">
      <alignment horizontal="center"/>
    </xf>
    <xf numFmtId="0" fontId="50" fillId="0" borderId="0" xfId="103" applyFont="1"/>
    <xf numFmtId="165" fontId="2" fillId="0" borderId="0" xfId="103" applyNumberFormat="1"/>
    <xf numFmtId="0" fontId="2" fillId="0" borderId="0" xfId="103" applyAlignment="1">
      <alignment horizontal="center"/>
    </xf>
    <xf numFmtId="2" fontId="2" fillId="0" borderId="0" xfId="103" applyNumberFormat="1" applyAlignment="1">
      <alignment horizontal="center"/>
    </xf>
    <xf numFmtId="2" fontId="2" fillId="0" borderId="0" xfId="103" applyNumberFormat="1"/>
    <xf numFmtId="2" fontId="47" fillId="0" borderId="0" xfId="103" applyNumberFormat="1" applyFont="1" applyAlignment="1">
      <alignment horizontal="center"/>
    </xf>
    <xf numFmtId="9" fontId="0" fillId="0" borderId="0" xfId="104" applyFont="1" applyAlignment="1">
      <alignment horizontal="center"/>
    </xf>
    <xf numFmtId="2" fontId="2" fillId="0" borderId="0" xfId="103" applyNumberFormat="1" applyFill="1" applyAlignment="1">
      <alignment horizontal="center"/>
    </xf>
    <xf numFmtId="2" fontId="52" fillId="0" borderId="0" xfId="103" applyNumberFormat="1" applyFont="1" applyAlignment="1">
      <alignment horizontal="center"/>
    </xf>
    <xf numFmtId="2" fontId="52" fillId="0" borderId="0" xfId="103" applyNumberFormat="1" applyFont="1" applyFill="1" applyAlignment="1">
      <alignment horizontal="center"/>
    </xf>
    <xf numFmtId="165" fontId="52" fillId="0" borderId="0" xfId="103" applyNumberFormat="1" applyFont="1"/>
    <xf numFmtId="2" fontId="52" fillId="0" borderId="0" xfId="103" applyNumberFormat="1" applyFont="1"/>
    <xf numFmtId="171" fontId="47" fillId="4" borderId="0" xfId="105" applyNumberFormat="1" applyFont="1" applyFill="1" applyAlignment="1">
      <alignment horizontal="center"/>
    </xf>
    <xf numFmtId="165" fontId="47" fillId="0" borderId="0" xfId="105" applyNumberFormat="1" applyFont="1" applyAlignment="1">
      <alignment horizontal="center"/>
    </xf>
    <xf numFmtId="0" fontId="52" fillId="0" borderId="0" xfId="103" applyFont="1"/>
    <xf numFmtId="0" fontId="1" fillId="0" borderId="0" xfId="103" applyFont="1"/>
    <xf numFmtId="2" fontId="0" fillId="0" borderId="0" xfId="104" applyNumberFormat="1" applyFont="1" applyAlignment="1">
      <alignment horizontal="center"/>
    </xf>
    <xf numFmtId="0" fontId="47" fillId="0" borderId="0" xfId="103" applyFont="1" applyFill="1"/>
    <xf numFmtId="0" fontId="2" fillId="0" borderId="0" xfId="103" applyFill="1"/>
    <xf numFmtId="0" fontId="31" fillId="6" borderId="0" xfId="101" applyFont="1" applyFill="1" applyAlignment="1">
      <alignment horizontal="left" vertical="center" wrapText="1"/>
    </xf>
    <xf numFmtId="0" fontId="31" fillId="6" borderId="4" xfId="101" applyFont="1" applyFill="1" applyBorder="1" applyAlignment="1">
      <alignment horizontal="left" vertical="center" wrapText="1"/>
    </xf>
  </cellXfs>
  <cellStyles count="106">
    <cellStyle name="40% - Accent1 2" xfId="12" xr:uid="{00000000-0005-0000-0000-000000000000}"/>
    <cellStyle name="40% - Accent1 2 10" xfId="88" xr:uid="{00000000-0005-0000-0000-000001000000}"/>
    <cellStyle name="40% - Accent1 2 2" xfId="19" xr:uid="{00000000-0005-0000-0000-000002000000}"/>
    <cellStyle name="40% - Accent1 2 2 2" xfId="34" xr:uid="{00000000-0005-0000-0000-000003000000}"/>
    <cellStyle name="40% - Accent1 2 3" xfId="47" xr:uid="{00000000-0005-0000-0000-000004000000}"/>
    <cellStyle name="40% - Accent1 2 4" xfId="55" xr:uid="{00000000-0005-0000-0000-000005000000}"/>
    <cellStyle name="40% - Accent1 2 5" xfId="28" xr:uid="{00000000-0005-0000-0000-000006000000}"/>
    <cellStyle name="40% - Accent1 2 6" xfId="62" xr:uid="{00000000-0005-0000-0000-000007000000}"/>
    <cellStyle name="40% - Accent1 2 7" xfId="68" xr:uid="{00000000-0005-0000-0000-000008000000}"/>
    <cellStyle name="40% - Accent1 2 8" xfId="78" xr:uid="{00000000-0005-0000-0000-000009000000}"/>
    <cellStyle name="40% - Accent1 2 9" xfId="86" xr:uid="{00000000-0005-0000-0000-00000A000000}"/>
    <cellStyle name="40% - Accent1 3" xfId="17" xr:uid="{00000000-0005-0000-0000-00000B000000}"/>
    <cellStyle name="40% - Accent1 3 2" xfId="32" xr:uid="{00000000-0005-0000-0000-00000C000000}"/>
    <cellStyle name="40% - Accent1 4" xfId="41" xr:uid="{00000000-0005-0000-0000-00000D000000}"/>
    <cellStyle name="40% - Accent1 5" xfId="48" xr:uid="{00000000-0005-0000-0000-00000E000000}"/>
    <cellStyle name="60% - Accent6 2" xfId="9" xr:uid="{00000000-0005-0000-0000-00000F000000}"/>
    <cellStyle name="ANCLAS,REZONES Y SUS PARTES,DE FUNDICION,DE HIERRO O DE ACERO" xfId="1" xr:uid="{00000000-0005-0000-0000-000010000000}"/>
    <cellStyle name="ANCLAS,REZONES Y SUS PARTES,DE FUNDICION,DE HIERRO O DE ACERO 2" xfId="8" xr:uid="{00000000-0005-0000-0000-000011000000}"/>
    <cellStyle name="Bad 2" xfId="56" xr:uid="{00000000-0005-0000-0000-000012000000}"/>
    <cellStyle name="Comma 2" xfId="79" xr:uid="{00000000-0005-0000-0000-000013000000}"/>
    <cellStyle name="diskette" xfId="2" xr:uid="{00000000-0005-0000-0000-000014000000}"/>
    <cellStyle name="Hyperlink 2" xfId="49" xr:uid="{00000000-0005-0000-0000-000015000000}"/>
    <cellStyle name="Normal" xfId="0" builtinId="0"/>
    <cellStyle name="Normal 10" xfId="87" xr:uid="{00000000-0005-0000-0000-000017000000}"/>
    <cellStyle name="Normal 11" xfId="96" xr:uid="{00000000-0005-0000-0000-000018000000}"/>
    <cellStyle name="Normal 12" xfId="97" xr:uid="{00000000-0005-0000-0000-000019000000}"/>
    <cellStyle name="Normal 12 2" xfId="98" xr:uid="{00000000-0005-0000-0000-00001A000000}"/>
    <cellStyle name="Normal 13" xfId="99" xr:uid="{00000000-0005-0000-0000-00001B000000}"/>
    <cellStyle name="Normal 13 2" xfId="100" xr:uid="{00000000-0005-0000-0000-00001C000000}"/>
    <cellStyle name="Normal 14" xfId="103" xr:uid="{00000000-0005-0000-0000-00001D000000}"/>
    <cellStyle name="Normal 2" xfId="3" xr:uid="{00000000-0005-0000-0000-00001E000000}"/>
    <cellStyle name="Normal 2 2" xfId="7" xr:uid="{00000000-0005-0000-0000-00001F000000}"/>
    <cellStyle name="Normal 2 3" xfId="26" xr:uid="{00000000-0005-0000-0000-000020000000}"/>
    <cellStyle name="Normal 3" xfId="4" xr:uid="{00000000-0005-0000-0000-000021000000}"/>
    <cellStyle name="Normal 3 2" xfId="13" xr:uid="{00000000-0005-0000-0000-000022000000}"/>
    <cellStyle name="Normal 3 3" xfId="77" xr:uid="{00000000-0005-0000-0000-000023000000}"/>
    <cellStyle name="Normal 3 4" xfId="80" xr:uid="{00000000-0005-0000-0000-000024000000}"/>
    <cellStyle name="Normal 4" xfId="5" xr:uid="{00000000-0005-0000-0000-000025000000}"/>
    <cellStyle name="Normal 5" xfId="6" xr:uid="{00000000-0005-0000-0000-000026000000}"/>
    <cellStyle name="Normal 5 10" xfId="57" xr:uid="{00000000-0005-0000-0000-000027000000}"/>
    <cellStyle name="Normal 5 11" xfId="63" xr:uid="{00000000-0005-0000-0000-000028000000}"/>
    <cellStyle name="Normal 5 12" xfId="72" xr:uid="{00000000-0005-0000-0000-000029000000}"/>
    <cellStyle name="Normal 5 13" xfId="81" xr:uid="{00000000-0005-0000-0000-00002A000000}"/>
    <cellStyle name="Normal 5 14" xfId="89" xr:uid="{00000000-0005-0000-0000-00002B000000}"/>
    <cellStyle name="Normal 5 2" xfId="11" xr:uid="{00000000-0005-0000-0000-00002C000000}"/>
    <cellStyle name="Normal 5 3" xfId="14" xr:uid="{00000000-0005-0000-0000-00002D000000}"/>
    <cellStyle name="Normal 5 3 10" xfId="90" xr:uid="{00000000-0005-0000-0000-00002E000000}"/>
    <cellStyle name="Normal 5 3 2" xfId="20" xr:uid="{00000000-0005-0000-0000-00002F000000}"/>
    <cellStyle name="Normal 5 3 2 2" xfId="35" xr:uid="{00000000-0005-0000-0000-000030000000}"/>
    <cellStyle name="Normal 5 3 2 3" xfId="95" xr:uid="{00000000-0005-0000-0000-000031000000}"/>
    <cellStyle name="Normal 5 3 3" xfId="44" xr:uid="{00000000-0005-0000-0000-000032000000}"/>
    <cellStyle name="Normal 5 3 4" xfId="52" xr:uid="{00000000-0005-0000-0000-000033000000}"/>
    <cellStyle name="Normal 5 3 5" xfId="29" xr:uid="{00000000-0005-0000-0000-000034000000}"/>
    <cellStyle name="Normal 5 3 6" xfId="59" xr:uid="{00000000-0005-0000-0000-000035000000}"/>
    <cellStyle name="Normal 5 3 7" xfId="65" xr:uid="{00000000-0005-0000-0000-000036000000}"/>
    <cellStyle name="Normal 5 3 8" xfId="74" xr:uid="{00000000-0005-0000-0000-000037000000}"/>
    <cellStyle name="Normal 5 3 9" xfId="83" xr:uid="{00000000-0005-0000-0000-000038000000}"/>
    <cellStyle name="Normal 5 4" xfId="15" xr:uid="{00000000-0005-0000-0000-000039000000}"/>
    <cellStyle name="Normal 5 4 10" xfId="76" xr:uid="{00000000-0005-0000-0000-00003A000000}"/>
    <cellStyle name="Normal 5 4 11" xfId="85" xr:uid="{00000000-0005-0000-0000-00003B000000}"/>
    <cellStyle name="Normal 5 4 12" xfId="91" xr:uid="{00000000-0005-0000-0000-00003C000000}"/>
    <cellStyle name="Normal 5 4 13" xfId="101" xr:uid="{00000000-0005-0000-0000-00003D000000}"/>
    <cellStyle name="Normal 5 4 2" xfId="16" xr:uid="{00000000-0005-0000-0000-00003E000000}"/>
    <cellStyle name="Normal 5 4 2 2" xfId="31" xr:uid="{00000000-0005-0000-0000-00003F000000}"/>
    <cellStyle name="Normal 5 4 2 2 2" xfId="102" xr:uid="{00000000-0005-0000-0000-000040000000}"/>
    <cellStyle name="Normal 5 4 3" xfId="21" xr:uid="{00000000-0005-0000-0000-000041000000}"/>
    <cellStyle name="Normal 5 4 3 2" xfId="36" xr:uid="{00000000-0005-0000-0000-000042000000}"/>
    <cellStyle name="Normal 5 4 4" xfId="25" xr:uid="{00000000-0005-0000-0000-000043000000}"/>
    <cellStyle name="Normal 5 4 4 2" xfId="40" xr:uid="{00000000-0005-0000-0000-000044000000}"/>
    <cellStyle name="Normal 5 4 5" xfId="46" xr:uid="{00000000-0005-0000-0000-000045000000}"/>
    <cellStyle name="Normal 5 4 6" xfId="54" xr:uid="{00000000-0005-0000-0000-000046000000}"/>
    <cellStyle name="Normal 5 4 7" xfId="30" xr:uid="{00000000-0005-0000-0000-000047000000}"/>
    <cellStyle name="Normal 5 4 8" xfId="61" xr:uid="{00000000-0005-0000-0000-000048000000}"/>
    <cellStyle name="Normal 5 4 9" xfId="67" xr:uid="{00000000-0005-0000-0000-000049000000}"/>
    <cellStyle name="Normal 5 5" xfId="18" xr:uid="{00000000-0005-0000-0000-00004A000000}"/>
    <cellStyle name="Normal 5 5 2" xfId="33" xr:uid="{00000000-0005-0000-0000-00004B000000}"/>
    <cellStyle name="Normal 5 5 3" xfId="94" xr:uid="{00000000-0005-0000-0000-00004C000000}"/>
    <cellStyle name="Normal 5 6" xfId="23" xr:uid="{00000000-0005-0000-0000-00004D000000}"/>
    <cellStyle name="Normal 5 6 2" xfId="38" xr:uid="{00000000-0005-0000-0000-00004E000000}"/>
    <cellStyle name="Normal 5 7" xfId="42" xr:uid="{00000000-0005-0000-0000-00004F000000}"/>
    <cellStyle name="Normal 5 8" xfId="50" xr:uid="{00000000-0005-0000-0000-000050000000}"/>
    <cellStyle name="Normal 5 9" xfId="27" xr:uid="{00000000-0005-0000-0000-000051000000}"/>
    <cellStyle name="Normal 6" xfId="22" xr:uid="{00000000-0005-0000-0000-000052000000}"/>
    <cellStyle name="Normal 6 2" xfId="43" xr:uid="{00000000-0005-0000-0000-000053000000}"/>
    <cellStyle name="Normal 6 3" xfId="51" xr:uid="{00000000-0005-0000-0000-000054000000}"/>
    <cellStyle name="Normal 6 4" xfId="37" xr:uid="{00000000-0005-0000-0000-000055000000}"/>
    <cellStyle name="Normal 6 5" xfId="58" xr:uid="{00000000-0005-0000-0000-000056000000}"/>
    <cellStyle name="Normal 6 6" xfId="64" xr:uid="{00000000-0005-0000-0000-000057000000}"/>
    <cellStyle name="Normal 6 7" xfId="73" xr:uid="{00000000-0005-0000-0000-000058000000}"/>
    <cellStyle name="Normal 6 8" xfId="82" xr:uid="{00000000-0005-0000-0000-000059000000}"/>
    <cellStyle name="Normal 6 9" xfId="92" xr:uid="{00000000-0005-0000-0000-00005A000000}"/>
    <cellStyle name="Normal 7" xfId="71" xr:uid="{00000000-0005-0000-0000-00005B000000}"/>
    <cellStyle name="Normal 8" xfId="70" xr:uid="{00000000-0005-0000-0000-00005C000000}"/>
    <cellStyle name="Normal 9" xfId="69" xr:uid="{00000000-0005-0000-0000-00005D000000}"/>
    <cellStyle name="Percent" xfId="105" builtinId="5"/>
    <cellStyle name="Percent 2" xfId="10" xr:uid="{00000000-0005-0000-0000-00005F000000}"/>
    <cellStyle name="Percent 3" xfId="24" xr:uid="{00000000-0005-0000-0000-000060000000}"/>
    <cellStyle name="Percent 3 2" xfId="45" xr:uid="{00000000-0005-0000-0000-000061000000}"/>
    <cellStyle name="Percent 3 3" xfId="53" xr:uid="{00000000-0005-0000-0000-000062000000}"/>
    <cellStyle name="Percent 3 4" xfId="39" xr:uid="{00000000-0005-0000-0000-000063000000}"/>
    <cellStyle name="Percent 3 5" xfId="60" xr:uid="{00000000-0005-0000-0000-000064000000}"/>
    <cellStyle name="Percent 3 6" xfId="66" xr:uid="{00000000-0005-0000-0000-000065000000}"/>
    <cellStyle name="Percent 3 7" xfId="75" xr:uid="{00000000-0005-0000-0000-000066000000}"/>
    <cellStyle name="Percent 3 8" xfId="84" xr:uid="{00000000-0005-0000-0000-000067000000}"/>
    <cellStyle name="Percent 3 9" xfId="93" xr:uid="{00000000-0005-0000-0000-000068000000}"/>
    <cellStyle name="Percent 4" xfId="104" xr:uid="{00000000-0005-0000-0000-000069000000}"/>
  </cellStyles>
  <dxfs count="0"/>
  <tableStyles count="0" defaultTableStyle="TableStyleMedium9" defaultPivotStyle="PivotStyleLight16"/>
  <colors>
    <mruColors>
      <color rgb="FFFF4B00"/>
      <color rgb="FF00B1EA"/>
      <color rgb="FF65B800"/>
      <color rgb="FFFFB400"/>
      <color rgb="FF003299"/>
      <color rgb="FF4F81BD"/>
      <color rgb="FF003894"/>
      <color rgb="FFD9D9D9"/>
      <color rgb="FFFDDDA7"/>
      <color rgb="FF98A1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5.xml"/><Relationship Id="rId1" Type="http://schemas.openxmlformats.org/officeDocument/2006/relationships/themeOverride" Target="../theme/themeOverride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776655982522403"/>
          <c:w val="0.98600088183421519"/>
          <c:h val="0.87635108723359945"/>
        </c:manualLayout>
      </c:layout>
      <c:lineChart>
        <c:grouping val="standard"/>
        <c:varyColors val="0"/>
        <c:ser>
          <c:idx val="2"/>
          <c:order val="0"/>
          <c:tx>
            <c:strRef>
              <c:f>'Chart 1'!$M$1</c:f>
              <c:strCache>
                <c:ptCount val="1"/>
                <c:pt idx="0">
                  <c:v>HICP Q3 2020</c:v>
                </c:pt>
              </c:strCache>
            </c:strRef>
          </c:tx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98A1D0"/>
              </a:solidFill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A9-493B-BF2F-959EA55DD32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EFA9-493B-BF2F-959EA55DD32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FA9-493B-BF2F-959EA55DD327}"/>
              </c:ext>
            </c:extLst>
          </c:dPt>
          <c:cat>
            <c:strRef>
              <c:f>'Chart 1'!$N$3:$P$3</c:f>
              <c:strCach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strCache>
            </c:strRef>
          </c:cat>
          <c:val>
            <c:numRef>
              <c:f>'Chart 1'!$K$4:$M$4</c:f>
              <c:numCache>
                <c:formatCode>0.0</c:formatCode>
                <c:ptCount val="3"/>
                <c:pt idx="0">
                  <c:v>0.39</c:v>
                </c:pt>
                <c:pt idx="1">
                  <c:v>1.05</c:v>
                </c:pt>
                <c:pt idx="2">
                  <c:v>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A9-493B-BF2F-959EA55DD327}"/>
            </c:ext>
          </c:extLst>
        </c:ser>
        <c:ser>
          <c:idx val="1"/>
          <c:order val="1"/>
          <c:tx>
            <c:strRef>
              <c:f>'Chart 1'!$M$2</c:f>
              <c:strCache>
                <c:ptCount val="1"/>
                <c:pt idx="0">
                  <c:v>HICP Q4 2020</c:v>
                </c:pt>
              </c:strCache>
            </c:strRef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894"/>
              </a:solidFill>
              <a:ln w="25400" cap="rnd" cmpd="sng" algn="ctr">
                <a:solidFill>
                  <a:srgbClr val="003894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FA9-493B-BF2F-959EA55DD32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FA9-493B-BF2F-959EA55DD327}"/>
              </c:ext>
            </c:extLst>
          </c:dPt>
          <c:cat>
            <c:strRef>
              <c:f>'Chart 1'!$N$3:$P$3</c:f>
              <c:strCach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strCache>
            </c:strRef>
          </c:cat>
          <c:val>
            <c:numRef>
              <c:f>'Chart 1'!$K$5:$M$5</c:f>
              <c:numCache>
                <c:formatCode>0.0</c:formatCode>
                <c:ptCount val="3"/>
                <c:pt idx="0">
                  <c:v>0.3</c:v>
                </c:pt>
                <c:pt idx="1">
                  <c:v>0.9</c:v>
                </c:pt>
                <c:pt idx="2">
                  <c:v>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A9-493B-BF2F-959EA55DD327}"/>
            </c:ext>
          </c:extLst>
        </c:ser>
        <c:ser>
          <c:idx val="0"/>
          <c:order val="2"/>
          <c:tx>
            <c:strRef>
              <c:f>'Chart 1'!$S$1</c:f>
              <c:strCache>
                <c:ptCount val="1"/>
                <c:pt idx="0">
                  <c:v>HICPX Q3 2020</c:v>
                </c:pt>
              </c:strCache>
            </c:strRef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DDDA7"/>
              </a:solidFill>
              <a:ln w="25400" cap="rnd" cmpd="sng" algn="ctr">
                <a:solidFill>
                  <a:srgbClr val="FDDDA7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EFA9-493B-BF2F-959EA55DD32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EFA9-493B-BF2F-959EA55DD327}"/>
              </c:ext>
            </c:extLst>
          </c:dPt>
          <c:cat>
            <c:strRef>
              <c:f>'Chart 1'!$N$3:$P$3</c:f>
              <c:strCach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strCache>
            </c:strRef>
          </c:cat>
          <c:val>
            <c:numRef>
              <c:f>'Chart 1'!$N$4:$P$4</c:f>
              <c:numCache>
                <c:formatCode>0.0</c:formatCode>
                <c:ptCount val="3"/>
                <c:pt idx="0">
                  <c:v>0.76</c:v>
                </c:pt>
                <c:pt idx="1">
                  <c:v>0.92</c:v>
                </c:pt>
                <c:pt idx="2">
                  <c:v>1.1399999999999999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FA9-493B-BF2F-959EA55DD327}"/>
            </c:ext>
          </c:extLst>
        </c:ser>
        <c:ser>
          <c:idx val="3"/>
          <c:order val="3"/>
          <c:tx>
            <c:strRef>
              <c:f>'Chart 1'!$S$2</c:f>
              <c:strCache>
                <c:ptCount val="1"/>
                <c:pt idx="0">
                  <c:v>HICPX Q4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EFA9-493B-BF2F-959EA55DD32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EFA9-493B-BF2F-959EA55DD327}"/>
              </c:ext>
            </c:extLst>
          </c:dPt>
          <c:cat>
            <c:strRef>
              <c:f>'Chart 1'!$N$3:$P$3</c:f>
              <c:strCach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strCache>
            </c:strRef>
          </c:cat>
          <c:val>
            <c:numRef>
              <c:f>'Chart 1'!$N$5:$P$5</c:f>
              <c:numCache>
                <c:formatCode>0.0</c:formatCode>
                <c:ptCount val="3"/>
                <c:pt idx="0">
                  <c:v>0.74</c:v>
                </c:pt>
                <c:pt idx="1">
                  <c:v>0.81</c:v>
                </c:pt>
                <c:pt idx="2">
                  <c:v>1.1100000000000001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FA9-493B-BF2F-959EA55DD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314112"/>
        <c:axId val="266316032"/>
      </c:lineChart>
      <c:dateAx>
        <c:axId val="26631411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316032"/>
        <c:crosses val="autoZero"/>
        <c:auto val="0"/>
        <c:lblOffset val="100"/>
        <c:baseTimeUnit val="days"/>
      </c:dateAx>
      <c:valAx>
        <c:axId val="266316032"/>
        <c:scaling>
          <c:orientation val="minMax"/>
          <c:max val="1.6"/>
          <c:min val="0.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314112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321869488536157E-2"/>
          <c:y val="0.18459101435849931"/>
          <c:w val="0.95987830687830689"/>
          <c:h val="0.7399972209356183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8'!$L$4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8'!$K$5:$K$13</c:f>
              <c:strCache>
                <c:ptCount val="9"/>
                <c:pt idx="0">
                  <c:v>&lt;-15.0</c:v>
                </c:pt>
                <c:pt idx="1">
                  <c:v>-15.0 to -13.1</c:v>
                </c:pt>
                <c:pt idx="2">
                  <c:v>-13.0 to -11.1</c:v>
                </c:pt>
                <c:pt idx="3">
                  <c:v>-11.0 to -9.1</c:v>
                </c:pt>
                <c:pt idx="4">
                  <c:v>-9.0 to -7.1</c:v>
                </c:pt>
                <c:pt idx="5">
                  <c:v>-7.0 to -5.1</c:v>
                </c:pt>
                <c:pt idx="6">
                  <c:v>-5.0 to -3.1</c:v>
                </c:pt>
                <c:pt idx="7">
                  <c:v>-3.0 to -1.1</c:v>
                </c:pt>
                <c:pt idx="8">
                  <c:v>&gt;=-1.0</c:v>
                </c:pt>
              </c:strCache>
            </c:strRef>
          </c:cat>
          <c:val>
            <c:numRef>
              <c:f>'Chart 8'!$L$5:$L$13</c:f>
              <c:numCache>
                <c:formatCode>0.0</c:formatCode>
                <c:ptCount val="9"/>
                <c:pt idx="0">
                  <c:v>0.63</c:v>
                </c:pt>
                <c:pt idx="1">
                  <c:v>1.43</c:v>
                </c:pt>
                <c:pt idx="2">
                  <c:v>3.48</c:v>
                </c:pt>
                <c:pt idx="3">
                  <c:v>7.28</c:v>
                </c:pt>
                <c:pt idx="4">
                  <c:v>15.83</c:v>
                </c:pt>
                <c:pt idx="5">
                  <c:v>25.62</c:v>
                </c:pt>
                <c:pt idx="6">
                  <c:v>28</c:v>
                </c:pt>
                <c:pt idx="7">
                  <c:v>11</c:v>
                </c:pt>
                <c:pt idx="8">
                  <c:v>6.73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4-4560-AC06-5CD5411B1F07}"/>
            </c:ext>
          </c:extLst>
        </c:ser>
        <c:ser>
          <c:idx val="1"/>
          <c:order val="1"/>
          <c:tx>
            <c:strRef>
              <c:f>'Chart 8'!$M$4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8'!$K$5:$K$13</c:f>
              <c:strCache>
                <c:ptCount val="9"/>
                <c:pt idx="0">
                  <c:v>&lt;-15.0</c:v>
                </c:pt>
                <c:pt idx="1">
                  <c:v>-15.0 to -13.1</c:v>
                </c:pt>
                <c:pt idx="2">
                  <c:v>-13.0 to -11.1</c:v>
                </c:pt>
                <c:pt idx="3">
                  <c:v>-11.0 to -9.1</c:v>
                </c:pt>
                <c:pt idx="4">
                  <c:v>-9.0 to -7.1</c:v>
                </c:pt>
                <c:pt idx="5">
                  <c:v>-7.0 to -5.1</c:v>
                </c:pt>
                <c:pt idx="6">
                  <c:v>-5.0 to -3.1</c:v>
                </c:pt>
                <c:pt idx="7">
                  <c:v>-3.0 to -1.1</c:v>
                </c:pt>
                <c:pt idx="8">
                  <c:v>&gt;=-1.0</c:v>
                </c:pt>
              </c:strCache>
            </c:strRef>
          </c:cat>
          <c:val>
            <c:numRef>
              <c:f>'Chart 8'!$M$5:$M$13</c:f>
              <c:numCache>
                <c:formatCode>0.0</c:formatCode>
                <c:ptCount val="9"/>
                <c:pt idx="0">
                  <c:v>0.79</c:v>
                </c:pt>
                <c:pt idx="1">
                  <c:v>3.68</c:v>
                </c:pt>
                <c:pt idx="2">
                  <c:v>9.39</c:v>
                </c:pt>
                <c:pt idx="3">
                  <c:v>21.27</c:v>
                </c:pt>
                <c:pt idx="4">
                  <c:v>34.619999999999997</c:v>
                </c:pt>
                <c:pt idx="5">
                  <c:v>20.73</c:v>
                </c:pt>
                <c:pt idx="6">
                  <c:v>6.83</c:v>
                </c:pt>
                <c:pt idx="7">
                  <c:v>1.99</c:v>
                </c:pt>
                <c:pt idx="8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54-4560-AC06-5CD5411B1F07}"/>
            </c:ext>
          </c:extLst>
        </c:ser>
        <c:ser>
          <c:idx val="0"/>
          <c:order val="2"/>
          <c:tx>
            <c:strRef>
              <c:f>'Chart 8'!$N$4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8'!$K$5:$K$13</c:f>
              <c:strCache>
                <c:ptCount val="9"/>
                <c:pt idx="0">
                  <c:v>&lt;-15.0</c:v>
                </c:pt>
                <c:pt idx="1">
                  <c:v>-15.0 to -13.1</c:v>
                </c:pt>
                <c:pt idx="2">
                  <c:v>-13.0 to -11.1</c:v>
                </c:pt>
                <c:pt idx="3">
                  <c:v>-11.0 to -9.1</c:v>
                </c:pt>
                <c:pt idx="4">
                  <c:v>-9.0 to -7.1</c:v>
                </c:pt>
                <c:pt idx="5">
                  <c:v>-7.0 to -5.1</c:v>
                </c:pt>
                <c:pt idx="6">
                  <c:v>-5.0 to -3.1</c:v>
                </c:pt>
                <c:pt idx="7">
                  <c:v>-3.0 to -1.1</c:v>
                </c:pt>
                <c:pt idx="8">
                  <c:v>&gt;=-1.0</c:v>
                </c:pt>
              </c:strCache>
            </c:strRef>
          </c:cat>
          <c:val>
            <c:numRef>
              <c:f>'Chart 8'!$N$5:$N$13</c:f>
              <c:numCache>
                <c:formatCode>0.0</c:formatCode>
                <c:ptCount val="9"/>
                <c:pt idx="0">
                  <c:v>0.06</c:v>
                </c:pt>
                <c:pt idx="1">
                  <c:v>0.94</c:v>
                </c:pt>
                <c:pt idx="2">
                  <c:v>3.74</c:v>
                </c:pt>
                <c:pt idx="3">
                  <c:v>16.66</c:v>
                </c:pt>
                <c:pt idx="4">
                  <c:v>53.54</c:v>
                </c:pt>
                <c:pt idx="5">
                  <c:v>19.309999999999999</c:v>
                </c:pt>
                <c:pt idx="6">
                  <c:v>3.98</c:v>
                </c:pt>
                <c:pt idx="7">
                  <c:v>1.19</c:v>
                </c:pt>
                <c:pt idx="8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54-4560-AC06-5CD5411B1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7678080"/>
        <c:axId val="267679616"/>
      </c:barChart>
      <c:catAx>
        <c:axId val="2676780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67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679616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67808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321869488536157E-2"/>
          <c:y val="0.11400277906438165"/>
          <c:w val="0.95266556437389771"/>
          <c:h val="0.7700264011116256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8'!$L$29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8'!$K$30:$K$44</c:f>
              <c:strCache>
                <c:ptCount val="15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8'!$L$30:$L$44</c:f>
              <c:numCache>
                <c:formatCode>0.0</c:formatCode>
                <c:ptCount val="15"/>
                <c:pt idx="0">
                  <c:v>1.56</c:v>
                </c:pt>
                <c:pt idx="1">
                  <c:v>1.35</c:v>
                </c:pt>
                <c:pt idx="2">
                  <c:v>2.2200000000000002</c:v>
                </c:pt>
                <c:pt idx="3">
                  <c:v>3.24</c:v>
                </c:pt>
                <c:pt idx="4">
                  <c:v>4.33</c:v>
                </c:pt>
                <c:pt idx="5">
                  <c:v>7.38</c:v>
                </c:pt>
                <c:pt idx="6">
                  <c:v>9.4499999999999993</c:v>
                </c:pt>
                <c:pt idx="7">
                  <c:v>8.7899999999999991</c:v>
                </c:pt>
                <c:pt idx="8">
                  <c:v>6.44</c:v>
                </c:pt>
                <c:pt idx="9">
                  <c:v>10.220000000000001</c:v>
                </c:pt>
                <c:pt idx="10">
                  <c:v>12.66</c:v>
                </c:pt>
                <c:pt idx="11">
                  <c:v>16.399999999999999</c:v>
                </c:pt>
                <c:pt idx="12">
                  <c:v>9.43</c:v>
                </c:pt>
                <c:pt idx="13">
                  <c:v>3.89</c:v>
                </c:pt>
                <c:pt idx="14">
                  <c:v>2.62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9-4617-A134-2D9F89732E71}"/>
            </c:ext>
          </c:extLst>
        </c:ser>
        <c:ser>
          <c:idx val="1"/>
          <c:order val="1"/>
          <c:tx>
            <c:strRef>
              <c:f>'Chart 8'!$M$29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8'!$K$30:$K$44</c:f>
              <c:strCache>
                <c:ptCount val="15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8'!$M$30:$M$44</c:f>
              <c:numCache>
                <c:formatCode>0.0</c:formatCode>
                <c:ptCount val="15"/>
                <c:pt idx="0">
                  <c:v>0.52</c:v>
                </c:pt>
                <c:pt idx="1">
                  <c:v>0.11</c:v>
                </c:pt>
                <c:pt idx="2">
                  <c:v>0.13</c:v>
                </c:pt>
                <c:pt idx="3">
                  <c:v>0.41</c:v>
                </c:pt>
                <c:pt idx="4">
                  <c:v>0.64</c:v>
                </c:pt>
                <c:pt idx="5">
                  <c:v>1</c:v>
                </c:pt>
                <c:pt idx="6">
                  <c:v>1.56</c:v>
                </c:pt>
                <c:pt idx="7">
                  <c:v>3.32</c:v>
                </c:pt>
                <c:pt idx="8">
                  <c:v>4.71</c:v>
                </c:pt>
                <c:pt idx="9">
                  <c:v>9.48</c:v>
                </c:pt>
                <c:pt idx="10">
                  <c:v>16.37</c:v>
                </c:pt>
                <c:pt idx="11">
                  <c:v>29.3</c:v>
                </c:pt>
                <c:pt idx="12">
                  <c:v>21.47</c:v>
                </c:pt>
                <c:pt idx="13">
                  <c:v>8.1199999999999992</c:v>
                </c:pt>
                <c:pt idx="14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D9-4617-A134-2D9F89732E71}"/>
            </c:ext>
          </c:extLst>
        </c:ser>
        <c:ser>
          <c:idx val="0"/>
          <c:order val="2"/>
          <c:tx>
            <c:strRef>
              <c:f>'Chart 8'!$N$29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8'!$K$30:$K$44</c:f>
              <c:strCache>
                <c:ptCount val="15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8'!$N$30:$N$44</c:f>
              <c:numCache>
                <c:formatCode>0.0</c:formatCode>
                <c:ptCount val="15"/>
                <c:pt idx="0">
                  <c:v>0.18</c:v>
                </c:pt>
                <c:pt idx="1">
                  <c:v>0.1</c:v>
                </c:pt>
                <c:pt idx="2">
                  <c:v>0.14000000000000001</c:v>
                </c:pt>
                <c:pt idx="3">
                  <c:v>0.3</c:v>
                </c:pt>
                <c:pt idx="4">
                  <c:v>0.47</c:v>
                </c:pt>
                <c:pt idx="5">
                  <c:v>0.56999999999999995</c:v>
                </c:pt>
                <c:pt idx="6">
                  <c:v>1.71</c:v>
                </c:pt>
                <c:pt idx="7">
                  <c:v>2.08</c:v>
                </c:pt>
                <c:pt idx="8">
                  <c:v>3.9</c:v>
                </c:pt>
                <c:pt idx="9">
                  <c:v>8.15</c:v>
                </c:pt>
                <c:pt idx="10">
                  <c:v>15.94</c:v>
                </c:pt>
                <c:pt idx="11">
                  <c:v>36.54</c:v>
                </c:pt>
                <c:pt idx="12">
                  <c:v>23.36</c:v>
                </c:pt>
                <c:pt idx="13">
                  <c:v>5.46</c:v>
                </c:pt>
                <c:pt idx="14">
                  <c:v>1.1100000000000001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D9-4617-A134-2D9F89732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7822976"/>
        <c:axId val="267824512"/>
      </c:barChart>
      <c:catAx>
        <c:axId val="2678229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82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824512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82297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321869488536157E-2"/>
          <c:y val="0.10812042612320519"/>
          <c:w val="0.95707848324514988"/>
          <c:h val="0.81532051875868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8'!$L$49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003894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8'!$K$50:$K$59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8'!$L$50:$L$59</c:f>
              <c:numCache>
                <c:formatCode>0.0</c:formatCode>
                <c:ptCount val="10"/>
                <c:pt idx="0">
                  <c:v>3.29</c:v>
                </c:pt>
                <c:pt idx="1">
                  <c:v>5.39</c:v>
                </c:pt>
                <c:pt idx="2">
                  <c:v>11.8</c:v>
                </c:pt>
                <c:pt idx="3">
                  <c:v>21.78</c:v>
                </c:pt>
                <c:pt idx="4">
                  <c:v>23.27</c:v>
                </c:pt>
                <c:pt idx="5">
                  <c:v>19.28</c:v>
                </c:pt>
                <c:pt idx="6">
                  <c:v>7.99</c:v>
                </c:pt>
                <c:pt idx="7">
                  <c:v>3.69</c:v>
                </c:pt>
                <c:pt idx="8">
                  <c:v>1.63</c:v>
                </c:pt>
                <c:pt idx="9">
                  <c:v>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0-4661-9EA0-444225C5A6AF}"/>
            </c:ext>
          </c:extLst>
        </c:ser>
        <c:ser>
          <c:idx val="0"/>
          <c:order val="1"/>
          <c:tx>
            <c:strRef>
              <c:f>'Chart 8'!$M$49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8'!$K$50:$K$59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8'!$M$50:$M$59</c:f>
              <c:numCache>
                <c:formatCode>0.0</c:formatCode>
                <c:ptCount val="10"/>
                <c:pt idx="0">
                  <c:v>1.41</c:v>
                </c:pt>
                <c:pt idx="1">
                  <c:v>2.54</c:v>
                </c:pt>
                <c:pt idx="2">
                  <c:v>6.09</c:v>
                </c:pt>
                <c:pt idx="3">
                  <c:v>13.06</c:v>
                </c:pt>
                <c:pt idx="4">
                  <c:v>17.559999999999999</c:v>
                </c:pt>
                <c:pt idx="5">
                  <c:v>21.57</c:v>
                </c:pt>
                <c:pt idx="6">
                  <c:v>16.36</c:v>
                </c:pt>
                <c:pt idx="7">
                  <c:v>11.36</c:v>
                </c:pt>
                <c:pt idx="8">
                  <c:v>4.51</c:v>
                </c:pt>
                <c:pt idx="9">
                  <c:v>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30-4661-9EA0-444225C5A6AF}"/>
            </c:ext>
          </c:extLst>
        </c:ser>
        <c:ser>
          <c:idx val="3"/>
          <c:order val="2"/>
          <c:tx>
            <c:strRef>
              <c:f>'Chart 8'!$N$49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4B00"/>
            </a:solidFill>
          </c:spPr>
          <c:invertIfNegative val="0"/>
          <c:cat>
            <c:strRef>
              <c:f>'Chart 8'!$K$50:$K$59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8'!$N$50:$N$59</c:f>
              <c:numCache>
                <c:formatCode>0.0</c:formatCode>
                <c:ptCount val="10"/>
                <c:pt idx="0">
                  <c:v>1.47</c:v>
                </c:pt>
                <c:pt idx="1">
                  <c:v>1.95</c:v>
                </c:pt>
                <c:pt idx="2">
                  <c:v>4.2</c:v>
                </c:pt>
                <c:pt idx="3">
                  <c:v>6.65</c:v>
                </c:pt>
                <c:pt idx="4">
                  <c:v>11.78</c:v>
                </c:pt>
                <c:pt idx="5">
                  <c:v>20.45</c:v>
                </c:pt>
                <c:pt idx="6">
                  <c:v>22.09</c:v>
                </c:pt>
                <c:pt idx="7">
                  <c:v>17.559999999999999</c:v>
                </c:pt>
                <c:pt idx="8">
                  <c:v>7.77</c:v>
                </c:pt>
                <c:pt idx="9">
                  <c:v>6.07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30-4661-9EA0-444225C5A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8823552"/>
        <c:axId val="269157120"/>
      </c:barChart>
      <c:catAx>
        <c:axId val="2688235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5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157120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8823552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9'!$L$4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9'!$L$5:$L$14</c:f>
              <c:numCache>
                <c:formatCode>0.0</c:formatCode>
                <c:ptCount val="10"/>
                <c:pt idx="0">
                  <c:v>5.16</c:v>
                </c:pt>
                <c:pt idx="1">
                  <c:v>6.43</c:v>
                </c:pt>
                <c:pt idx="2">
                  <c:v>15.44</c:v>
                </c:pt>
                <c:pt idx="3">
                  <c:v>26.25</c:v>
                </c:pt>
                <c:pt idx="4">
                  <c:v>23.7</c:v>
                </c:pt>
                <c:pt idx="5">
                  <c:v>12.95</c:v>
                </c:pt>
                <c:pt idx="6">
                  <c:v>5.38</c:v>
                </c:pt>
                <c:pt idx="7">
                  <c:v>2.2999999999999998</c:v>
                </c:pt>
                <c:pt idx="8">
                  <c:v>1.07</c:v>
                </c:pt>
                <c:pt idx="9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B-41F1-8AC5-1EE1B611258D}"/>
            </c:ext>
          </c:extLst>
        </c:ser>
        <c:ser>
          <c:idx val="1"/>
          <c:order val="1"/>
          <c:tx>
            <c:strRef>
              <c:f>'Chart 9'!$M$4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9'!$M$5:$M$14</c:f>
              <c:numCache>
                <c:formatCode>0.0</c:formatCode>
                <c:ptCount val="10"/>
                <c:pt idx="0">
                  <c:v>5.59</c:v>
                </c:pt>
                <c:pt idx="1">
                  <c:v>7.18</c:v>
                </c:pt>
                <c:pt idx="2">
                  <c:v>14.39</c:v>
                </c:pt>
                <c:pt idx="3">
                  <c:v>24.68</c:v>
                </c:pt>
                <c:pt idx="4">
                  <c:v>24.5</c:v>
                </c:pt>
                <c:pt idx="5">
                  <c:v>12.84</c:v>
                </c:pt>
                <c:pt idx="6">
                  <c:v>6.55</c:v>
                </c:pt>
                <c:pt idx="7">
                  <c:v>2.81</c:v>
                </c:pt>
                <c:pt idx="8">
                  <c:v>1</c:v>
                </c:pt>
                <c:pt idx="9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FB-41F1-8AC5-1EE1B611258D}"/>
            </c:ext>
          </c:extLst>
        </c:ser>
        <c:ser>
          <c:idx val="0"/>
          <c:order val="2"/>
          <c:tx>
            <c:strRef>
              <c:f>'Chart 9'!$N$4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9'!$N$5:$N$14</c:f>
              <c:numCache>
                <c:formatCode>0.0</c:formatCode>
                <c:ptCount val="10"/>
                <c:pt idx="0">
                  <c:v>4.8899999999999997</c:v>
                </c:pt>
                <c:pt idx="1">
                  <c:v>6.79</c:v>
                </c:pt>
                <c:pt idx="2">
                  <c:v>14.87</c:v>
                </c:pt>
                <c:pt idx="3">
                  <c:v>25</c:v>
                </c:pt>
                <c:pt idx="4">
                  <c:v>24.5</c:v>
                </c:pt>
                <c:pt idx="5">
                  <c:v>13.99</c:v>
                </c:pt>
                <c:pt idx="6">
                  <c:v>6.55</c:v>
                </c:pt>
                <c:pt idx="7">
                  <c:v>2.2200000000000002</c:v>
                </c:pt>
                <c:pt idx="8">
                  <c:v>0.75</c:v>
                </c:pt>
                <c:pt idx="9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FB-41F1-8AC5-1EE1B6112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9223040"/>
        <c:axId val="269224576"/>
      </c:barChart>
      <c:catAx>
        <c:axId val="2692230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22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224576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22304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776655982522403"/>
          <c:w val="0.98600088183421519"/>
          <c:h val="0.87635108723359945"/>
        </c:manualLayout>
      </c:layout>
      <c:lineChart>
        <c:grouping val="standard"/>
        <c:varyColors val="0"/>
        <c:ser>
          <c:idx val="2"/>
          <c:order val="0"/>
          <c:tx>
            <c:strRef>
              <c:f>'Chart 10'!$J$1</c:f>
              <c:strCache>
                <c:ptCount val="1"/>
                <c:pt idx="0">
                  <c:v>Q3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ED-4D60-8C40-DFCD49ACC5B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98ED-4D60-8C40-DFCD49ACC5B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98ED-4D60-8C40-DFCD49ACC5B8}"/>
              </c:ext>
            </c:extLst>
          </c:dPt>
          <c:cat>
            <c:strRef>
              <c:f>'Chart 10'!$K$3:$P$3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'Chart 10'!$K$4:$P$4</c:f>
              <c:numCache>
                <c:formatCode>0.00</c:formatCode>
                <c:ptCount val="6"/>
                <c:pt idx="0">
                  <c:v>9.1300000000000008</c:v>
                </c:pt>
                <c:pt idx="1">
                  <c:v>9.27</c:v>
                </c:pt>
                <c:pt idx="2">
                  <c:v>8.5299999999999994</c:v>
                </c:pt>
                <c:pt idx="3">
                  <c:v>#N/A</c:v>
                </c:pt>
                <c:pt idx="4">
                  <c:v>#N/A</c:v>
                </c:pt>
                <c:pt idx="5">
                  <c:v>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ED-4D60-8C40-DFCD49ACC5B8}"/>
            </c:ext>
          </c:extLst>
        </c:ser>
        <c:ser>
          <c:idx val="3"/>
          <c:order val="1"/>
          <c:tx>
            <c:strRef>
              <c:f>'Chart 10'!$J$2</c:f>
              <c:strCache>
                <c:ptCount val="1"/>
                <c:pt idx="0">
                  <c:v>Q4 2020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8ED-4D60-8C40-DFCD49ACC5B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8ED-4D60-8C40-DFCD49ACC5B8}"/>
              </c:ext>
            </c:extLst>
          </c:dPt>
          <c:cat>
            <c:strRef>
              <c:f>'Chart 10'!$K$3:$P$3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'Chart 10'!$K$5:$P$5</c:f>
              <c:numCache>
                <c:formatCode>0.00</c:formatCode>
                <c:ptCount val="6"/>
                <c:pt idx="0">
                  <c:v>8.32</c:v>
                </c:pt>
                <c:pt idx="1">
                  <c:v>9.06</c:v>
                </c:pt>
                <c:pt idx="2">
                  <c:v>8.44</c:v>
                </c:pt>
                <c:pt idx="3">
                  <c:v>#N/A</c:v>
                </c:pt>
                <c:pt idx="4">
                  <c:v>#N/A</c:v>
                </c:pt>
                <c:pt idx="5">
                  <c:v>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ED-4D60-8C40-DFCD49ACC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948992"/>
        <c:axId val="268950912"/>
      </c:lineChart>
      <c:dateAx>
        <c:axId val="2689489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8950912"/>
        <c:crosses val="autoZero"/>
        <c:auto val="0"/>
        <c:lblOffset val="100"/>
        <c:baseTimeUnit val="days"/>
      </c:dateAx>
      <c:valAx>
        <c:axId val="268950912"/>
        <c:scaling>
          <c:orientation val="minMax"/>
          <c:max val="9.3000000000000007"/>
          <c:min val="7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8948992"/>
        <c:crosses val="autoZero"/>
        <c:crossBetween val="between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265207641731697E-2"/>
          <c:y val="0.18430139266918219"/>
          <c:w val="0.94912101242885327"/>
          <c:h val="0.701344658696560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11'!$K$2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11'!$J$3:$J$18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to10.4</c:v>
                </c:pt>
                <c:pt idx="11">
                  <c:v>10.5 to10.9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11'!$K$3:$K$18</c:f>
              <c:numCache>
                <c:formatCode>0.0</c:formatCode>
                <c:ptCount val="16"/>
                <c:pt idx="0">
                  <c:v>7.0000000000000007E-2</c:v>
                </c:pt>
                <c:pt idx="1">
                  <c:v>0.12</c:v>
                </c:pt>
                <c:pt idx="2">
                  <c:v>0.36</c:v>
                </c:pt>
                <c:pt idx="3">
                  <c:v>0.63</c:v>
                </c:pt>
                <c:pt idx="4">
                  <c:v>2.76</c:v>
                </c:pt>
                <c:pt idx="5">
                  <c:v>8.75</c:v>
                </c:pt>
                <c:pt idx="6">
                  <c:v>10.94</c:v>
                </c:pt>
                <c:pt idx="7">
                  <c:v>13.74</c:v>
                </c:pt>
                <c:pt idx="8">
                  <c:v>16.98</c:v>
                </c:pt>
                <c:pt idx="9">
                  <c:v>13.49</c:v>
                </c:pt>
                <c:pt idx="10">
                  <c:v>9.4700000000000006</c:v>
                </c:pt>
                <c:pt idx="11">
                  <c:v>6.53</c:v>
                </c:pt>
                <c:pt idx="12">
                  <c:v>6.62</c:v>
                </c:pt>
                <c:pt idx="13">
                  <c:v>3.23</c:v>
                </c:pt>
                <c:pt idx="14">
                  <c:v>1.99</c:v>
                </c:pt>
                <c:pt idx="15">
                  <c:v>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6-4628-B5E8-AE006ACA6433}"/>
            </c:ext>
          </c:extLst>
        </c:ser>
        <c:ser>
          <c:idx val="1"/>
          <c:order val="1"/>
          <c:tx>
            <c:strRef>
              <c:f>'Chart 11'!$L$2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11'!$J$3:$J$18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to10.4</c:v>
                </c:pt>
                <c:pt idx="11">
                  <c:v>10.5 to10.9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11'!$L$3:$L$18</c:f>
              <c:numCache>
                <c:formatCode>0.0</c:formatCode>
                <c:ptCount val="16"/>
                <c:pt idx="0">
                  <c:v>0</c:v>
                </c:pt>
                <c:pt idx="1">
                  <c:v>0.01</c:v>
                </c:pt>
                <c:pt idx="2">
                  <c:v>0.23</c:v>
                </c:pt>
                <c:pt idx="3">
                  <c:v>0.79</c:v>
                </c:pt>
                <c:pt idx="4">
                  <c:v>3.23</c:v>
                </c:pt>
                <c:pt idx="5">
                  <c:v>10.45</c:v>
                </c:pt>
                <c:pt idx="6">
                  <c:v>15.11</c:v>
                </c:pt>
                <c:pt idx="7">
                  <c:v>17.399999999999999</c:v>
                </c:pt>
                <c:pt idx="8">
                  <c:v>15.1</c:v>
                </c:pt>
                <c:pt idx="9">
                  <c:v>13.25</c:v>
                </c:pt>
                <c:pt idx="10">
                  <c:v>10.69</c:v>
                </c:pt>
                <c:pt idx="11">
                  <c:v>5.67</c:v>
                </c:pt>
                <c:pt idx="12">
                  <c:v>3.48</c:v>
                </c:pt>
                <c:pt idx="13">
                  <c:v>1.8</c:v>
                </c:pt>
                <c:pt idx="14">
                  <c:v>1.35</c:v>
                </c:pt>
                <c:pt idx="15">
                  <c:v>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76-4628-B5E8-AE006ACA6433}"/>
            </c:ext>
          </c:extLst>
        </c:ser>
        <c:ser>
          <c:idx val="0"/>
          <c:order val="2"/>
          <c:tx>
            <c:strRef>
              <c:f>'Chart 11'!$M$2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11'!$J$3:$J$18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to10.4</c:v>
                </c:pt>
                <c:pt idx="11">
                  <c:v>10.5 to10.9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11'!$M$3:$M$18</c:f>
              <c:numCache>
                <c:formatCode>0.0</c:formatCode>
                <c:ptCount val="16"/>
                <c:pt idx="0">
                  <c:v>0.04</c:v>
                </c:pt>
                <c:pt idx="1">
                  <c:v>0.14000000000000001</c:v>
                </c:pt>
                <c:pt idx="2">
                  <c:v>0.28000000000000003</c:v>
                </c:pt>
                <c:pt idx="3">
                  <c:v>0.77</c:v>
                </c:pt>
                <c:pt idx="4">
                  <c:v>4.2699999999999996</c:v>
                </c:pt>
                <c:pt idx="5">
                  <c:v>25.37</c:v>
                </c:pt>
                <c:pt idx="6">
                  <c:v>35.67</c:v>
                </c:pt>
                <c:pt idx="7">
                  <c:v>16.989999999999998</c:v>
                </c:pt>
                <c:pt idx="8">
                  <c:v>7.74</c:v>
                </c:pt>
                <c:pt idx="9">
                  <c:v>3.01</c:v>
                </c:pt>
                <c:pt idx="10">
                  <c:v>1.93</c:v>
                </c:pt>
                <c:pt idx="11">
                  <c:v>1.83</c:v>
                </c:pt>
                <c:pt idx="12">
                  <c:v>1.2</c:v>
                </c:pt>
                <c:pt idx="13">
                  <c:v>0.44</c:v>
                </c:pt>
                <c:pt idx="14">
                  <c:v>0.27</c:v>
                </c:pt>
                <c:pt idx="15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76-4628-B5E8-AE006ACA6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9019776"/>
        <c:axId val="269025664"/>
      </c:barChart>
      <c:catAx>
        <c:axId val="2690197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0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025664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01977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265207641731697E-2"/>
          <c:y val="0.11461481295726489"/>
          <c:w val="0.94784605506134079"/>
          <c:h val="0.7707383415184169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11'!$K$21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11'!$J$22:$J$37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to10.4</c:v>
                </c:pt>
                <c:pt idx="11">
                  <c:v>10.5 to10.9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11'!$K$22:$K$37</c:f>
              <c:numCache>
                <c:formatCode>0.0</c:formatCode>
                <c:ptCount val="16"/>
                <c:pt idx="0">
                  <c:v>0.08</c:v>
                </c:pt>
                <c:pt idx="1">
                  <c:v>0.13</c:v>
                </c:pt>
                <c:pt idx="2">
                  <c:v>0.48</c:v>
                </c:pt>
                <c:pt idx="3">
                  <c:v>1.35</c:v>
                </c:pt>
                <c:pt idx="4">
                  <c:v>4.97</c:v>
                </c:pt>
                <c:pt idx="5">
                  <c:v>12.97</c:v>
                </c:pt>
                <c:pt idx="6">
                  <c:v>15.11</c:v>
                </c:pt>
                <c:pt idx="7">
                  <c:v>16.170000000000002</c:v>
                </c:pt>
                <c:pt idx="8">
                  <c:v>17.649999999999999</c:v>
                </c:pt>
                <c:pt idx="9">
                  <c:v>11.01</c:v>
                </c:pt>
                <c:pt idx="10">
                  <c:v>7.17</c:v>
                </c:pt>
                <c:pt idx="11">
                  <c:v>4.6500000000000004</c:v>
                </c:pt>
                <c:pt idx="12">
                  <c:v>4.01</c:v>
                </c:pt>
                <c:pt idx="13">
                  <c:v>1.72</c:v>
                </c:pt>
                <c:pt idx="14">
                  <c:v>1.07</c:v>
                </c:pt>
                <c:pt idx="15">
                  <c:v>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F-41F1-A801-739042F85195}"/>
            </c:ext>
          </c:extLst>
        </c:ser>
        <c:ser>
          <c:idx val="1"/>
          <c:order val="1"/>
          <c:tx>
            <c:strRef>
              <c:f>'Chart 11'!$L$21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11'!$J$22:$J$37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to10.4</c:v>
                </c:pt>
                <c:pt idx="11">
                  <c:v>10.5 to10.9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11'!$L$22:$L$37</c:f>
              <c:numCache>
                <c:formatCode>0.0</c:formatCode>
                <c:ptCount val="16"/>
                <c:pt idx="0">
                  <c:v>0.03</c:v>
                </c:pt>
                <c:pt idx="1">
                  <c:v>7.0000000000000007E-2</c:v>
                </c:pt>
                <c:pt idx="2">
                  <c:v>0.65</c:v>
                </c:pt>
                <c:pt idx="3">
                  <c:v>1.24</c:v>
                </c:pt>
                <c:pt idx="4">
                  <c:v>2.85</c:v>
                </c:pt>
                <c:pt idx="5">
                  <c:v>5.83</c:v>
                </c:pt>
                <c:pt idx="6">
                  <c:v>12.51</c:v>
                </c:pt>
                <c:pt idx="7">
                  <c:v>17.600000000000001</c:v>
                </c:pt>
                <c:pt idx="8">
                  <c:v>16.350000000000001</c:v>
                </c:pt>
                <c:pt idx="9">
                  <c:v>15.95</c:v>
                </c:pt>
                <c:pt idx="10">
                  <c:v>10.89</c:v>
                </c:pt>
                <c:pt idx="11">
                  <c:v>6.42</c:v>
                </c:pt>
                <c:pt idx="12">
                  <c:v>4.0599999999999996</c:v>
                </c:pt>
                <c:pt idx="13">
                  <c:v>2.37</c:v>
                </c:pt>
                <c:pt idx="14">
                  <c:v>1.53</c:v>
                </c:pt>
                <c:pt idx="15">
                  <c:v>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F-41F1-A801-739042F85195}"/>
            </c:ext>
          </c:extLst>
        </c:ser>
        <c:ser>
          <c:idx val="0"/>
          <c:order val="2"/>
          <c:tx>
            <c:strRef>
              <c:f>'Chart 11'!$M$21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11'!$J$22:$J$37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to10.4</c:v>
                </c:pt>
                <c:pt idx="11">
                  <c:v>10.5 to10.9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11'!$M$22:$M$37</c:f>
              <c:numCache>
                <c:formatCode>0.0</c:formatCode>
                <c:ptCount val="16"/>
                <c:pt idx="0">
                  <c:v>0.08</c:v>
                </c:pt>
                <c:pt idx="1">
                  <c:v>0.18</c:v>
                </c:pt>
                <c:pt idx="2">
                  <c:v>0.44</c:v>
                </c:pt>
                <c:pt idx="3">
                  <c:v>0.92</c:v>
                </c:pt>
                <c:pt idx="4">
                  <c:v>2.17</c:v>
                </c:pt>
                <c:pt idx="5">
                  <c:v>6.56</c:v>
                </c:pt>
                <c:pt idx="6">
                  <c:v>13.8</c:v>
                </c:pt>
                <c:pt idx="7">
                  <c:v>20.100000000000001</c:v>
                </c:pt>
                <c:pt idx="8">
                  <c:v>22.7</c:v>
                </c:pt>
                <c:pt idx="9">
                  <c:v>13.04</c:v>
                </c:pt>
                <c:pt idx="10">
                  <c:v>6.73</c:v>
                </c:pt>
                <c:pt idx="11">
                  <c:v>4.32</c:v>
                </c:pt>
                <c:pt idx="12">
                  <c:v>3.86</c:v>
                </c:pt>
                <c:pt idx="13">
                  <c:v>2.5299999999999998</c:v>
                </c:pt>
                <c:pt idx="14">
                  <c:v>1.51</c:v>
                </c:pt>
                <c:pt idx="15">
                  <c:v>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F-41F1-A801-739042F85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66940416"/>
        <c:axId val="266941952"/>
      </c:barChart>
      <c:catAx>
        <c:axId val="2669404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94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941952"/>
        <c:scaling>
          <c:orientation val="minMax"/>
          <c:max val="2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940416"/>
        <c:crosses val="autoZero"/>
        <c:crossBetween val="between"/>
        <c:majorUnit val="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265207641731697E-2"/>
          <c:y val="0.11475008077809846"/>
          <c:w val="0.94912101242885327"/>
          <c:h val="0.770895970587644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11'!$K$40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11'!$J$41:$J$56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to10.4</c:v>
                </c:pt>
                <c:pt idx="11">
                  <c:v>10.5 to10.9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11'!$K$41:$K$56</c:f>
              <c:numCache>
                <c:formatCode>0.0</c:formatCode>
                <c:ptCount val="16"/>
                <c:pt idx="0">
                  <c:v>0.23</c:v>
                </c:pt>
                <c:pt idx="1">
                  <c:v>0.56999999999999995</c:v>
                </c:pt>
                <c:pt idx="2">
                  <c:v>1.44</c:v>
                </c:pt>
                <c:pt idx="3">
                  <c:v>3.29</c:v>
                </c:pt>
                <c:pt idx="4">
                  <c:v>10.01</c:v>
                </c:pt>
                <c:pt idx="5">
                  <c:v>18.22</c:v>
                </c:pt>
                <c:pt idx="6">
                  <c:v>17.22</c:v>
                </c:pt>
                <c:pt idx="7">
                  <c:v>17.32</c:v>
                </c:pt>
                <c:pt idx="8">
                  <c:v>10.73</c:v>
                </c:pt>
                <c:pt idx="9">
                  <c:v>6.69</c:v>
                </c:pt>
                <c:pt idx="10">
                  <c:v>4.99</c:v>
                </c:pt>
                <c:pt idx="11">
                  <c:v>4.5199999999999996</c:v>
                </c:pt>
                <c:pt idx="12">
                  <c:v>2.42</c:v>
                </c:pt>
                <c:pt idx="13">
                  <c:v>1.26</c:v>
                </c:pt>
                <c:pt idx="14">
                  <c:v>0.64</c:v>
                </c:pt>
                <c:pt idx="15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B-4AEC-A982-6ECC32FAB83C}"/>
            </c:ext>
          </c:extLst>
        </c:ser>
        <c:ser>
          <c:idx val="1"/>
          <c:order val="1"/>
          <c:tx>
            <c:strRef>
              <c:f>'Chart 11'!$L$40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11'!$J$41:$J$56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to10.4</c:v>
                </c:pt>
                <c:pt idx="11">
                  <c:v>10.5 to10.9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11'!$L$41:$L$56</c:f>
              <c:numCache>
                <c:formatCode>0.0</c:formatCode>
                <c:ptCount val="16"/>
                <c:pt idx="0">
                  <c:v>0.11</c:v>
                </c:pt>
                <c:pt idx="1">
                  <c:v>0.47</c:v>
                </c:pt>
                <c:pt idx="2">
                  <c:v>1.84</c:v>
                </c:pt>
                <c:pt idx="3">
                  <c:v>4.53</c:v>
                </c:pt>
                <c:pt idx="4">
                  <c:v>9.57</c:v>
                </c:pt>
                <c:pt idx="5">
                  <c:v>11.85</c:v>
                </c:pt>
                <c:pt idx="6">
                  <c:v>13.95</c:v>
                </c:pt>
                <c:pt idx="7">
                  <c:v>14.65</c:v>
                </c:pt>
                <c:pt idx="8">
                  <c:v>16.010000000000002</c:v>
                </c:pt>
                <c:pt idx="9">
                  <c:v>11.81</c:v>
                </c:pt>
                <c:pt idx="10">
                  <c:v>7.3</c:v>
                </c:pt>
                <c:pt idx="11">
                  <c:v>4.5599999999999996</c:v>
                </c:pt>
                <c:pt idx="12">
                  <c:v>1.73</c:v>
                </c:pt>
                <c:pt idx="13">
                  <c:v>0.83</c:v>
                </c:pt>
                <c:pt idx="14">
                  <c:v>0.35</c:v>
                </c:pt>
                <c:pt idx="15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3B-4AEC-A982-6ECC32FAB83C}"/>
            </c:ext>
          </c:extLst>
        </c:ser>
        <c:ser>
          <c:idx val="0"/>
          <c:order val="2"/>
          <c:tx>
            <c:strRef>
              <c:f>'Chart 11'!$M$40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11'!$J$41:$J$56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to10.4</c:v>
                </c:pt>
                <c:pt idx="11">
                  <c:v>10.5 to10.9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11'!$M$41:$M$56</c:f>
              <c:numCache>
                <c:formatCode>0.0</c:formatCode>
                <c:ptCount val="16"/>
                <c:pt idx="0">
                  <c:v>0.12</c:v>
                </c:pt>
                <c:pt idx="1">
                  <c:v>0.38</c:v>
                </c:pt>
                <c:pt idx="2">
                  <c:v>0.9</c:v>
                </c:pt>
                <c:pt idx="3">
                  <c:v>2.23</c:v>
                </c:pt>
                <c:pt idx="4">
                  <c:v>5.84</c:v>
                </c:pt>
                <c:pt idx="5">
                  <c:v>14.95</c:v>
                </c:pt>
                <c:pt idx="6">
                  <c:v>23.04</c:v>
                </c:pt>
                <c:pt idx="7">
                  <c:v>19.149999999999999</c:v>
                </c:pt>
                <c:pt idx="8">
                  <c:v>13.1</c:v>
                </c:pt>
                <c:pt idx="9">
                  <c:v>7.55</c:v>
                </c:pt>
                <c:pt idx="10">
                  <c:v>4.67</c:v>
                </c:pt>
                <c:pt idx="11">
                  <c:v>3.75</c:v>
                </c:pt>
                <c:pt idx="12">
                  <c:v>1.73</c:v>
                </c:pt>
                <c:pt idx="13">
                  <c:v>1.31</c:v>
                </c:pt>
                <c:pt idx="14">
                  <c:v>0.73</c:v>
                </c:pt>
                <c:pt idx="15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3B-4AEC-A982-6ECC32FAB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69312768"/>
        <c:axId val="269314304"/>
      </c:barChart>
      <c:catAx>
        <c:axId val="26931276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314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314304"/>
        <c:scaling>
          <c:orientation val="minMax"/>
          <c:max val="2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312768"/>
        <c:crosses val="autoZero"/>
        <c:crossBetween val="between"/>
        <c:majorUnit val="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12'!$K$2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12'!$J$3:$J$18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to10.4</c:v>
                </c:pt>
                <c:pt idx="11">
                  <c:v>10.5 to10.9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12'!$K$3:$K$18</c:f>
              <c:numCache>
                <c:formatCode>0.0</c:formatCode>
                <c:ptCount val="16"/>
                <c:pt idx="0">
                  <c:v>0.93</c:v>
                </c:pt>
                <c:pt idx="1">
                  <c:v>1.89</c:v>
                </c:pt>
                <c:pt idx="2">
                  <c:v>5.58</c:v>
                </c:pt>
                <c:pt idx="3">
                  <c:v>13.53</c:v>
                </c:pt>
                <c:pt idx="4">
                  <c:v>19.149999999999999</c:v>
                </c:pt>
                <c:pt idx="5">
                  <c:v>19.11</c:v>
                </c:pt>
                <c:pt idx="6">
                  <c:v>14.01</c:v>
                </c:pt>
                <c:pt idx="7">
                  <c:v>9.42</c:v>
                </c:pt>
                <c:pt idx="8">
                  <c:v>7.76</c:v>
                </c:pt>
                <c:pt idx="9">
                  <c:v>4.17</c:v>
                </c:pt>
                <c:pt idx="10">
                  <c:v>2.27</c:v>
                </c:pt>
                <c:pt idx="11">
                  <c:v>1.22</c:v>
                </c:pt>
                <c:pt idx="12">
                  <c:v>0.28999999999999998</c:v>
                </c:pt>
                <c:pt idx="13">
                  <c:v>0.16</c:v>
                </c:pt>
                <c:pt idx="14">
                  <c:v>7.0000000000000007E-2</c:v>
                </c:pt>
                <c:pt idx="15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0-48AB-A77C-5FD9E09D8626}"/>
            </c:ext>
          </c:extLst>
        </c:ser>
        <c:ser>
          <c:idx val="1"/>
          <c:order val="1"/>
          <c:tx>
            <c:strRef>
              <c:f>'Chart 12'!$L$2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12'!$J$3:$J$18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to10.4</c:v>
                </c:pt>
                <c:pt idx="11">
                  <c:v>10.5 to10.9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12'!$L$3:$L$18</c:f>
              <c:numCache>
                <c:formatCode>0.0</c:formatCode>
                <c:ptCount val="16"/>
                <c:pt idx="0">
                  <c:v>0.89</c:v>
                </c:pt>
                <c:pt idx="1">
                  <c:v>1.73</c:v>
                </c:pt>
                <c:pt idx="2">
                  <c:v>4.45</c:v>
                </c:pt>
                <c:pt idx="3">
                  <c:v>10.87</c:v>
                </c:pt>
                <c:pt idx="4">
                  <c:v>17.45</c:v>
                </c:pt>
                <c:pt idx="5">
                  <c:v>20.91</c:v>
                </c:pt>
                <c:pt idx="6">
                  <c:v>18.47</c:v>
                </c:pt>
                <c:pt idx="7">
                  <c:v>10.8</c:v>
                </c:pt>
                <c:pt idx="8">
                  <c:v>6.74</c:v>
                </c:pt>
                <c:pt idx="9">
                  <c:v>3.85</c:v>
                </c:pt>
                <c:pt idx="10">
                  <c:v>1.92</c:v>
                </c:pt>
                <c:pt idx="11">
                  <c:v>1.05</c:v>
                </c:pt>
                <c:pt idx="12">
                  <c:v>0.4</c:v>
                </c:pt>
                <c:pt idx="13">
                  <c:v>0.17</c:v>
                </c:pt>
                <c:pt idx="14">
                  <c:v>0.09</c:v>
                </c:pt>
                <c:pt idx="15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0-48AB-A77C-5FD9E09D8626}"/>
            </c:ext>
          </c:extLst>
        </c:ser>
        <c:ser>
          <c:idx val="0"/>
          <c:order val="2"/>
          <c:tx>
            <c:strRef>
              <c:f>'Chart 12'!$M$2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12'!$J$3:$J$18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to10.4</c:v>
                </c:pt>
                <c:pt idx="11">
                  <c:v>10.5 to10.9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12'!$M$3:$M$18</c:f>
              <c:numCache>
                <c:formatCode>0.0</c:formatCode>
                <c:ptCount val="16"/>
                <c:pt idx="0">
                  <c:v>0.77</c:v>
                </c:pt>
                <c:pt idx="1">
                  <c:v>2.11</c:v>
                </c:pt>
                <c:pt idx="2">
                  <c:v>5.01</c:v>
                </c:pt>
                <c:pt idx="3">
                  <c:v>11.06</c:v>
                </c:pt>
                <c:pt idx="4">
                  <c:v>19.66</c:v>
                </c:pt>
                <c:pt idx="5">
                  <c:v>21.82</c:v>
                </c:pt>
                <c:pt idx="6">
                  <c:v>16.059999999999999</c:v>
                </c:pt>
                <c:pt idx="7">
                  <c:v>9.58</c:v>
                </c:pt>
                <c:pt idx="8">
                  <c:v>7.13</c:v>
                </c:pt>
                <c:pt idx="9">
                  <c:v>3.26</c:v>
                </c:pt>
                <c:pt idx="10">
                  <c:v>1.93</c:v>
                </c:pt>
                <c:pt idx="11">
                  <c:v>0.85</c:v>
                </c:pt>
                <c:pt idx="12">
                  <c:v>0.28999999999999998</c:v>
                </c:pt>
                <c:pt idx="13">
                  <c:v>0.18</c:v>
                </c:pt>
                <c:pt idx="14">
                  <c:v>0.09</c:v>
                </c:pt>
                <c:pt idx="15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90-48AB-A77C-5FD9E09D8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69482624"/>
        <c:axId val="269824384"/>
      </c:barChart>
      <c:catAx>
        <c:axId val="26948262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82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824384"/>
        <c:scaling>
          <c:orientation val="minMax"/>
          <c:max val="2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482624"/>
        <c:crosses val="autoZero"/>
        <c:crossBetween val="between"/>
        <c:majorUnit val="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4241622574956"/>
          <c:y val="0.20217832329782306"/>
          <c:w val="0.86935934744268073"/>
          <c:h val="0.72240991199629456"/>
        </c:manualLayout>
      </c:layout>
      <c:lineChart>
        <c:grouping val="standard"/>
        <c:varyColors val="0"/>
        <c:ser>
          <c:idx val="2"/>
          <c:order val="0"/>
          <c:tx>
            <c:strRef>
              <c:f>'Chart 13'!$S$3</c:f>
              <c:strCache>
                <c:ptCount val="1"/>
                <c:pt idx="0">
                  <c:v>Q3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DC0D-4A4D-9D9F-BF7DDB68983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DC0D-4A4D-9D9F-BF7DDB68983E}"/>
              </c:ext>
            </c:extLst>
          </c:dPt>
          <c:cat>
            <c:strRef>
              <c:f>'Chart 13'!$P$5:$P$10</c:f>
              <c:strCache>
                <c:ptCount val="6"/>
                <c:pt idx="0">
                  <c:v>Q4 2020</c:v>
                </c:pt>
                <c:pt idx="1">
                  <c:v>Q1 2021</c:v>
                </c:pt>
                <c:pt idx="2">
                  <c:v>Q2 2021</c:v>
                </c:pt>
                <c:pt idx="3">
                  <c:v>Q3 2021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13'!$S$5:$S$10</c:f>
              <c:numCache>
                <c:formatCode>0.00</c:formatCode>
                <c:ptCount val="6"/>
                <c:pt idx="0">
                  <c:v>1.1299999999999999</c:v>
                </c:pt>
                <c:pt idx="1">
                  <c:v>1.1399999999999999</c:v>
                </c:pt>
                <c:pt idx="2">
                  <c:v>1.1399999999999999</c:v>
                </c:pt>
                <c:pt idx="3">
                  <c:v>#N/A</c:v>
                </c:pt>
                <c:pt idx="4">
                  <c:v>1.1399999999999999</c:v>
                </c:pt>
                <c:pt idx="5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0D-4A4D-9D9F-BF7DDB68983E}"/>
            </c:ext>
          </c:extLst>
        </c:ser>
        <c:ser>
          <c:idx val="4"/>
          <c:order val="1"/>
          <c:tx>
            <c:strRef>
              <c:f>'Chart 13'!$R$3</c:f>
              <c:strCache>
                <c:ptCount val="1"/>
                <c:pt idx="0">
                  <c:v>Q4 2020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DC0D-4A4D-9D9F-BF7DDB68983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DC0D-4A4D-9D9F-BF7DDB68983E}"/>
              </c:ext>
            </c:extLst>
          </c:dPt>
          <c:cat>
            <c:strRef>
              <c:f>'Chart 13'!$P$5:$P$10</c:f>
              <c:strCache>
                <c:ptCount val="6"/>
                <c:pt idx="0">
                  <c:v>Q4 2020</c:v>
                </c:pt>
                <c:pt idx="1">
                  <c:v>Q1 2021</c:v>
                </c:pt>
                <c:pt idx="2">
                  <c:v>Q2 2021</c:v>
                </c:pt>
                <c:pt idx="3">
                  <c:v>Q3 2021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13'!$R$5:$R$10</c:f>
              <c:numCache>
                <c:formatCode>0.00</c:formatCode>
                <c:ptCount val="6"/>
                <c:pt idx="0">
                  <c:v>1.18</c:v>
                </c:pt>
                <c:pt idx="1">
                  <c:v>1.18</c:v>
                </c:pt>
                <c:pt idx="2">
                  <c:v>1.18</c:v>
                </c:pt>
                <c:pt idx="3">
                  <c:v>1.19</c:v>
                </c:pt>
                <c:pt idx="4">
                  <c:v>1.19</c:v>
                </c:pt>
                <c:pt idx="5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C0D-4A4D-9D9F-BF7DDB689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906688"/>
        <c:axId val="269908224"/>
      </c:lineChart>
      <c:catAx>
        <c:axId val="2699066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90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908224"/>
        <c:scaling>
          <c:orientation val="minMax"/>
          <c:max val="1.22"/>
          <c:min val="1.120000000000000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906688"/>
        <c:crosses val="autoZero"/>
        <c:crossBetween val="between"/>
        <c:majorUnit val="2.0000000000000004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321869488536157E-2"/>
          <c:y val="0.2316498378879111"/>
          <c:w val="0.94867901234567897"/>
          <c:h val="0.6917911069939787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2'!$L$4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2'!$K$5:$K$15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2'!$L$5:$L$15</c:f>
              <c:numCache>
                <c:formatCode>0.0</c:formatCode>
                <c:ptCount val="11"/>
                <c:pt idx="0">
                  <c:v>2.62</c:v>
                </c:pt>
                <c:pt idx="1">
                  <c:v>6.54</c:v>
                </c:pt>
                <c:pt idx="2">
                  <c:v>14.81</c:v>
                </c:pt>
                <c:pt idx="3">
                  <c:v>25.42</c:v>
                </c:pt>
                <c:pt idx="4">
                  <c:v>29.53</c:v>
                </c:pt>
                <c:pt idx="5">
                  <c:v>14.27</c:v>
                </c:pt>
                <c:pt idx="6">
                  <c:v>5.2</c:v>
                </c:pt>
                <c:pt idx="7">
                  <c:v>1.24</c:v>
                </c:pt>
                <c:pt idx="8">
                  <c:v>0.26</c:v>
                </c:pt>
                <c:pt idx="9">
                  <c:v>0.08</c:v>
                </c:pt>
                <c:pt idx="1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B8-466A-89DC-D9BF3696A9DB}"/>
            </c:ext>
          </c:extLst>
        </c:ser>
        <c:ser>
          <c:idx val="1"/>
          <c:order val="1"/>
          <c:tx>
            <c:strRef>
              <c:f>'Chart 2'!$M$4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2'!$K$5:$K$15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2'!$M$5:$M$15</c:f>
              <c:numCache>
                <c:formatCode>0.0</c:formatCode>
                <c:ptCount val="11"/>
                <c:pt idx="0">
                  <c:v>1.93</c:v>
                </c:pt>
                <c:pt idx="1">
                  <c:v>3.56</c:v>
                </c:pt>
                <c:pt idx="2">
                  <c:v>13.87</c:v>
                </c:pt>
                <c:pt idx="3">
                  <c:v>37.4</c:v>
                </c:pt>
                <c:pt idx="4">
                  <c:v>30.9</c:v>
                </c:pt>
                <c:pt idx="5">
                  <c:v>8.4600000000000009</c:v>
                </c:pt>
                <c:pt idx="6">
                  <c:v>2.86</c:v>
                </c:pt>
                <c:pt idx="7">
                  <c:v>0.78</c:v>
                </c:pt>
                <c:pt idx="8">
                  <c:v>0.17</c:v>
                </c:pt>
                <c:pt idx="9">
                  <c:v>0.05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B8-466A-89DC-D9BF3696A9DB}"/>
            </c:ext>
          </c:extLst>
        </c:ser>
        <c:ser>
          <c:idx val="0"/>
          <c:order val="2"/>
          <c:tx>
            <c:strRef>
              <c:f>'Chart 2'!$N$4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2'!$K$5:$K$15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2'!$N$5:$N$15</c:f>
              <c:numCache>
                <c:formatCode>0.0</c:formatCode>
                <c:ptCount val="11"/>
                <c:pt idx="0">
                  <c:v>1.26</c:v>
                </c:pt>
                <c:pt idx="1">
                  <c:v>2.62</c:v>
                </c:pt>
                <c:pt idx="2">
                  <c:v>11.18</c:v>
                </c:pt>
                <c:pt idx="3">
                  <c:v>59.81</c:v>
                </c:pt>
                <c:pt idx="4">
                  <c:v>20.21</c:v>
                </c:pt>
                <c:pt idx="5">
                  <c:v>3.21</c:v>
                </c:pt>
                <c:pt idx="6">
                  <c:v>1.1200000000000001</c:v>
                </c:pt>
                <c:pt idx="7">
                  <c:v>0.41</c:v>
                </c:pt>
                <c:pt idx="8">
                  <c:v>0.12</c:v>
                </c:pt>
                <c:pt idx="9">
                  <c:v>0.04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B8-466A-89DC-D9BF3696A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6720384"/>
        <c:axId val="266721920"/>
      </c:barChart>
      <c:catAx>
        <c:axId val="26672038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72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721920"/>
        <c:scaling>
          <c:orientation val="minMax"/>
          <c:max val="6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720384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43738977072313E-2"/>
          <c:y val="0.19629597035664662"/>
          <c:w val="0.89735802469135806"/>
          <c:h val="0.7282922649374709"/>
        </c:manualLayout>
      </c:layout>
      <c:lineChart>
        <c:grouping val="standard"/>
        <c:varyColors val="0"/>
        <c:ser>
          <c:idx val="2"/>
          <c:order val="0"/>
          <c:tx>
            <c:strRef>
              <c:f>'Chart 13'!$N$15</c:f>
              <c:strCache>
                <c:ptCount val="1"/>
                <c:pt idx="0">
                  <c:v>Q3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A326-42DD-AA66-D9790D16770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A326-42DD-AA66-D9790D167706}"/>
              </c:ext>
            </c:extLst>
          </c:dPt>
          <c:cat>
            <c:strRef>
              <c:f>'Chart 13'!$K$17:$K$22</c:f>
              <c:strCache>
                <c:ptCount val="6"/>
                <c:pt idx="0">
                  <c:v>Q4 2020</c:v>
                </c:pt>
                <c:pt idx="1">
                  <c:v>Q1 2021</c:v>
                </c:pt>
                <c:pt idx="2">
                  <c:v>Q2 2021</c:v>
                </c:pt>
                <c:pt idx="3">
                  <c:v>Q3 2021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13'!$N$17:$N$22</c:f>
              <c:numCache>
                <c:formatCode>0.00</c:formatCode>
                <c:ptCount val="6"/>
                <c:pt idx="0">
                  <c:v>42.06</c:v>
                </c:pt>
                <c:pt idx="1">
                  <c:v>44.42</c:v>
                </c:pt>
                <c:pt idx="2">
                  <c:v>46.87</c:v>
                </c:pt>
                <c:pt idx="3">
                  <c:v>#N/A</c:v>
                </c:pt>
                <c:pt idx="4">
                  <c:v>47.43</c:v>
                </c:pt>
                <c:pt idx="5">
                  <c:v>51.21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26-42DD-AA66-D9790D167706}"/>
            </c:ext>
          </c:extLst>
        </c:ser>
        <c:ser>
          <c:idx val="4"/>
          <c:order val="1"/>
          <c:tx>
            <c:strRef>
              <c:f>'Chart 13'!$M$15</c:f>
              <c:strCache>
                <c:ptCount val="1"/>
                <c:pt idx="0">
                  <c:v>Q4 2020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A326-42DD-AA66-D9790D16770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A326-42DD-AA66-D9790D167706}"/>
              </c:ext>
            </c:extLst>
          </c:dPt>
          <c:cat>
            <c:strRef>
              <c:f>'Chart 13'!$K$17:$K$22</c:f>
              <c:strCache>
                <c:ptCount val="6"/>
                <c:pt idx="0">
                  <c:v>Q4 2020</c:v>
                </c:pt>
                <c:pt idx="1">
                  <c:v>Q1 2021</c:v>
                </c:pt>
                <c:pt idx="2">
                  <c:v>Q2 2021</c:v>
                </c:pt>
                <c:pt idx="3">
                  <c:v>Q3 2021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13'!$M$17:$M$22</c:f>
              <c:numCache>
                <c:formatCode>0.00</c:formatCode>
                <c:ptCount val="6"/>
                <c:pt idx="0">
                  <c:v>42.37</c:v>
                </c:pt>
                <c:pt idx="1">
                  <c:v>44.38</c:v>
                </c:pt>
                <c:pt idx="2">
                  <c:v>46.12</c:v>
                </c:pt>
                <c:pt idx="3">
                  <c:v>47.67</c:v>
                </c:pt>
                <c:pt idx="4">
                  <c:v>46.98</c:v>
                </c:pt>
                <c:pt idx="5">
                  <c:v>50.19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326-42DD-AA66-D9790D167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972608"/>
        <c:axId val="269974144"/>
      </c:lineChart>
      <c:catAx>
        <c:axId val="2699726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974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974144"/>
        <c:scaling>
          <c:orientation val="minMax"/>
          <c:max val="55"/>
          <c:min val="4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972608"/>
        <c:crosses val="autoZero"/>
        <c:crossBetween val="between"/>
        <c:majorUnit val="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59042863913411E-2"/>
          <c:y val="0.20217832329782309"/>
          <c:w val="0.88804549813179912"/>
          <c:h val="0.72240991199629445"/>
        </c:manualLayout>
      </c:layout>
      <c:lineChart>
        <c:grouping val="standard"/>
        <c:varyColors val="0"/>
        <c:ser>
          <c:idx val="0"/>
          <c:order val="0"/>
          <c:tx>
            <c:strRef>
              <c:f>'Chart 13'!$S$15</c:f>
              <c:strCache>
                <c:ptCount val="1"/>
                <c:pt idx="0">
                  <c:v>Q3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79-4302-8783-42A0A45997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79-4302-8783-42A0A459975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6479-4302-8783-42A0A459975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6479-4302-8783-42A0A459975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6479-4302-8783-42A0A4599758}"/>
              </c:ext>
            </c:extLst>
          </c:dPt>
          <c:cat>
            <c:strRef>
              <c:f>'Chart 13'!$P$17:$P$22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'Chart 13'!$S$17:$S$22</c:f>
              <c:numCache>
                <c:formatCode>0.00</c:formatCode>
                <c:ptCount val="6"/>
                <c:pt idx="0">
                  <c:v>1.1200000000000001</c:v>
                </c:pt>
                <c:pt idx="1">
                  <c:v>1.32</c:v>
                </c:pt>
                <c:pt idx="2">
                  <c:v>1.65</c:v>
                </c:pt>
                <c:pt idx="3">
                  <c:v>#N/A</c:v>
                </c:pt>
                <c:pt idx="4">
                  <c:v>#N/A</c:v>
                </c:pt>
                <c:pt idx="5">
                  <c:v>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479-4302-8783-42A0A4599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284288"/>
        <c:axId val="270286208"/>
      </c:lineChart>
      <c:lineChart>
        <c:grouping val="standard"/>
        <c:varyColors val="0"/>
        <c:ser>
          <c:idx val="4"/>
          <c:order val="1"/>
          <c:tx>
            <c:strRef>
              <c:f>'Chart 13'!$R$15</c:f>
              <c:strCache>
                <c:ptCount val="1"/>
                <c:pt idx="0">
                  <c:v>Q4 2020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6479-4302-8783-42A0A459975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6479-4302-8783-42A0A4599758}"/>
              </c:ext>
            </c:extLst>
          </c:dPt>
          <c:cat>
            <c:strRef>
              <c:f>'Chart 13'!$P$17:$P$22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'Chart 13'!$R$17:$R$22</c:f>
              <c:numCache>
                <c:formatCode>0.00</c:formatCode>
                <c:ptCount val="6"/>
                <c:pt idx="0">
                  <c:v>-0.51</c:v>
                </c:pt>
                <c:pt idx="1">
                  <c:v>1.53</c:v>
                </c:pt>
                <c:pt idx="2">
                  <c:v>2.15</c:v>
                </c:pt>
                <c:pt idx="3">
                  <c:v>#N/A</c:v>
                </c:pt>
                <c:pt idx="4">
                  <c:v>#N/A</c:v>
                </c:pt>
                <c:pt idx="5">
                  <c:v>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479-4302-8783-42A0A4599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300288"/>
        <c:axId val="270301824"/>
      </c:lineChart>
      <c:catAx>
        <c:axId val="2702842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028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0286208"/>
        <c:scaling>
          <c:orientation val="minMax"/>
          <c:max val="2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0284288"/>
        <c:crosses val="autoZero"/>
        <c:crossBetween val="between"/>
      </c:valAx>
      <c:catAx>
        <c:axId val="270300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0301824"/>
        <c:crosses val="autoZero"/>
        <c:auto val="1"/>
        <c:lblAlgn val="ctr"/>
        <c:lblOffset val="100"/>
        <c:noMultiLvlLbl val="0"/>
      </c:catAx>
      <c:valAx>
        <c:axId val="270301824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270300288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97433738505435E-2"/>
          <c:y val="0.20179841289633568"/>
          <c:w val="0.87679527819176128"/>
          <c:h val="0.72585673043700083"/>
        </c:manualLayout>
      </c:layout>
      <c:lineChart>
        <c:grouping val="standard"/>
        <c:varyColors val="0"/>
        <c:ser>
          <c:idx val="0"/>
          <c:order val="0"/>
          <c:tx>
            <c:strRef>
              <c:f>'Chart 13'!$N$3</c:f>
              <c:strCache>
                <c:ptCount val="1"/>
                <c:pt idx="0">
                  <c:v>Q3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marker>
              <c:symbol val="circle"/>
              <c:size val="5"/>
            </c:marker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0A46-4E03-89A8-7264AD868A7C}"/>
              </c:ext>
            </c:extLst>
          </c:dPt>
          <c:dPt>
            <c:idx val="5"/>
            <c:marker>
              <c:symbol val="circle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2-0A46-4E03-89A8-7264AD868A7C}"/>
              </c:ext>
            </c:extLst>
          </c:dPt>
          <c:cat>
            <c:strRef>
              <c:f>'Chart 13'!$K$5:$K$10</c:f>
              <c:strCache>
                <c:ptCount val="6"/>
                <c:pt idx="0">
                  <c:v>Q4 2020</c:v>
                </c:pt>
                <c:pt idx="1">
                  <c:v>Q1 2021</c:v>
                </c:pt>
                <c:pt idx="2">
                  <c:v>Q2 2021</c:v>
                </c:pt>
                <c:pt idx="3">
                  <c:v>Q3 2021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13'!$N$5:$N$10</c:f>
              <c:numCache>
                <c:formatCode>0.00</c:formatCode>
                <c:ptCount val="6"/>
                <c:pt idx="0">
                  <c:v>-0.08</c:v>
                </c:pt>
                <c:pt idx="1">
                  <c:v>-0.08</c:v>
                </c:pt>
                <c:pt idx="2">
                  <c:v>-0.08</c:v>
                </c:pt>
                <c:pt idx="3">
                  <c:v>#N/A</c:v>
                </c:pt>
                <c:pt idx="4">
                  <c:v>-0.08</c:v>
                </c:pt>
                <c:pt idx="5">
                  <c:v>-0.04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46-4E03-89A8-7264AD868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174848"/>
        <c:axId val="270180736"/>
      </c:lineChart>
      <c:lineChart>
        <c:grouping val="standard"/>
        <c:varyColors val="0"/>
        <c:ser>
          <c:idx val="4"/>
          <c:order val="1"/>
          <c:tx>
            <c:strRef>
              <c:f>'Chart 13'!$M$3</c:f>
              <c:strCache>
                <c:ptCount val="1"/>
                <c:pt idx="0">
                  <c:v>Q4 2020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0A46-4E03-89A8-7264AD868A7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0A46-4E03-89A8-7264AD868A7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7-0A46-4E03-89A8-7264AD868A7C}"/>
              </c:ext>
            </c:extLst>
          </c:dPt>
          <c:cat>
            <c:strRef>
              <c:f>'Chart 13'!$K$5:$K$10</c:f>
              <c:strCache>
                <c:ptCount val="6"/>
                <c:pt idx="0">
                  <c:v>Q4 2020</c:v>
                </c:pt>
                <c:pt idx="1">
                  <c:v>Q1 2021</c:v>
                </c:pt>
                <c:pt idx="2">
                  <c:v>Q2 2021</c:v>
                </c:pt>
                <c:pt idx="3">
                  <c:v>Q3 2021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13'!$M$5:$M$10</c:f>
              <c:numCache>
                <c:formatCode>0.00</c:formatCode>
                <c:ptCount val="6"/>
                <c:pt idx="0">
                  <c:v>-0.03</c:v>
                </c:pt>
                <c:pt idx="1">
                  <c:v>-0.03</c:v>
                </c:pt>
                <c:pt idx="2">
                  <c:v>-0.03</c:v>
                </c:pt>
                <c:pt idx="3">
                  <c:v>-0.03</c:v>
                </c:pt>
                <c:pt idx="4">
                  <c:v>-0.03</c:v>
                </c:pt>
                <c:pt idx="5">
                  <c:v>-0.03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A46-4E03-89A8-7264AD868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182272"/>
        <c:axId val="270183808"/>
      </c:lineChart>
      <c:catAx>
        <c:axId val="27017484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018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0180736"/>
        <c:scaling>
          <c:orientation val="minMax"/>
          <c:max val="0.2"/>
          <c:min val="-0.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0174848"/>
        <c:crosses val="autoZero"/>
        <c:crossBetween val="between"/>
        <c:majorUnit val="0.1"/>
      </c:valAx>
      <c:catAx>
        <c:axId val="270182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0183808"/>
        <c:crosses val="autoZero"/>
        <c:auto val="1"/>
        <c:lblAlgn val="ctr"/>
        <c:lblOffset val="100"/>
        <c:noMultiLvlLbl val="0"/>
      </c:catAx>
      <c:valAx>
        <c:axId val="270183808"/>
        <c:scaling>
          <c:orientation val="minMax"/>
          <c:max val="0.9"/>
          <c:min val="-0.1"/>
        </c:scaling>
        <c:delete val="1"/>
        <c:axPos val="r"/>
        <c:numFmt formatCode="0.00" sourceLinked="1"/>
        <c:majorTickMark val="out"/>
        <c:minorTickMark val="none"/>
        <c:tickLblPos val="nextTo"/>
        <c:crossAx val="270182272"/>
        <c:crosses val="max"/>
        <c:crossBetween val="between"/>
        <c:majorUnit val="0.1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894"/>
            </a:solidFill>
          </c:spPr>
          <c:invertIfNegative val="0"/>
          <c:cat>
            <c:strRef>
              <c:f>'Figure A B'!$I$1:$AI$1</c:f>
              <c:strCache>
                <c:ptCount val="27"/>
                <c:pt idx="0">
                  <c:v>&gt;2.5</c:v>
                </c:pt>
                <c:pt idx="1">
                  <c:v>2.5</c:v>
                </c:pt>
                <c:pt idx="2">
                  <c:v>2.4</c:v>
                </c:pt>
                <c:pt idx="3">
                  <c:v>2.3</c:v>
                </c:pt>
                <c:pt idx="4">
                  <c:v>2.2</c:v>
                </c:pt>
                <c:pt idx="5">
                  <c:v>2.1</c:v>
                </c:pt>
                <c:pt idx="6">
                  <c:v>2.0</c:v>
                </c:pt>
                <c:pt idx="7">
                  <c:v>1.9</c:v>
                </c:pt>
                <c:pt idx="8">
                  <c:v>1.8</c:v>
                </c:pt>
                <c:pt idx="9">
                  <c:v>1.7</c:v>
                </c:pt>
                <c:pt idx="10">
                  <c:v>1.6</c:v>
                </c:pt>
                <c:pt idx="11">
                  <c:v>1.5</c:v>
                </c:pt>
                <c:pt idx="12">
                  <c:v>≤1.4</c:v>
                </c:pt>
                <c:pt idx="13">
                  <c:v>1.3</c:v>
                </c:pt>
                <c:pt idx="14">
                  <c:v>1.2</c:v>
                </c:pt>
                <c:pt idx="15">
                  <c:v>1.1</c:v>
                </c:pt>
                <c:pt idx="16">
                  <c:v>1.0</c:v>
                </c:pt>
                <c:pt idx="17">
                  <c:v>0.9</c:v>
                </c:pt>
                <c:pt idx="18">
                  <c:v>0.8</c:v>
                </c:pt>
                <c:pt idx="19">
                  <c:v>0.7</c:v>
                </c:pt>
                <c:pt idx="20">
                  <c:v>0.6</c:v>
                </c:pt>
                <c:pt idx="21">
                  <c:v>0.5</c:v>
                </c:pt>
                <c:pt idx="22">
                  <c:v>0.4</c:v>
                </c:pt>
                <c:pt idx="23">
                  <c:v>0.3</c:v>
                </c:pt>
                <c:pt idx="24">
                  <c:v>0.2</c:v>
                </c:pt>
                <c:pt idx="25">
                  <c:v>0.1</c:v>
                </c:pt>
                <c:pt idx="26">
                  <c:v>0.0</c:v>
                </c:pt>
              </c:strCache>
            </c:strRef>
          </c:cat>
          <c:val>
            <c:numRef>
              <c:f>'Figure A B'!$I$20:$AI$20</c:f>
              <c:numCache>
                <c:formatCode>0.00</c:formatCode>
                <c:ptCount val="27"/>
                <c:pt idx="0">
                  <c:v>0</c:v>
                </c:pt>
                <c:pt idx="1">
                  <c:v>16.666666666666668</c:v>
                </c:pt>
                <c:pt idx="2">
                  <c:v>16.666666666666668</c:v>
                </c:pt>
                <c:pt idx="3">
                  <c:v>16.666666666666668</c:v>
                </c:pt>
                <c:pt idx="4">
                  <c:v>22.222222222222221</c:v>
                </c:pt>
                <c:pt idx="5">
                  <c:v>33.333333333333336</c:v>
                </c:pt>
                <c:pt idx="6">
                  <c:v>77.777777777777771</c:v>
                </c:pt>
                <c:pt idx="7">
                  <c:v>100</c:v>
                </c:pt>
                <c:pt idx="8">
                  <c:v>100</c:v>
                </c:pt>
                <c:pt idx="9">
                  <c:v>77.777777777777771</c:v>
                </c:pt>
                <c:pt idx="10">
                  <c:v>44.444444444444443</c:v>
                </c:pt>
                <c:pt idx="11">
                  <c:v>44.444444444444443</c:v>
                </c:pt>
                <c:pt idx="12">
                  <c:v>5.5555555555555554</c:v>
                </c:pt>
                <c:pt idx="13">
                  <c:v>5.5555555555555554</c:v>
                </c:pt>
                <c:pt idx="14">
                  <c:v>5.5555555555555554</c:v>
                </c:pt>
                <c:pt idx="15">
                  <c:v>5.5555555555555554</c:v>
                </c:pt>
                <c:pt idx="16">
                  <c:v>5.5555555555555554</c:v>
                </c:pt>
                <c:pt idx="17">
                  <c:v>5.5555555555555554</c:v>
                </c:pt>
                <c:pt idx="18">
                  <c:v>5.5555555555555554</c:v>
                </c:pt>
                <c:pt idx="19">
                  <c:v>5.5555555555555554</c:v>
                </c:pt>
                <c:pt idx="20">
                  <c:v>5.5555555555555554</c:v>
                </c:pt>
                <c:pt idx="21">
                  <c:v>5.5555555555555554</c:v>
                </c:pt>
                <c:pt idx="22">
                  <c:v>5.5555555555555554</c:v>
                </c:pt>
                <c:pt idx="23">
                  <c:v>5.5555555555555554</c:v>
                </c:pt>
                <c:pt idx="24">
                  <c:v>5.5555555555555554</c:v>
                </c:pt>
                <c:pt idx="25">
                  <c:v>5.5555555555555554</c:v>
                </c:pt>
                <c:pt idx="26">
                  <c:v>5.5555555555555554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F-4737-8A78-DC4275929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672192"/>
        <c:axId val="265673728"/>
      </c:barChart>
      <c:catAx>
        <c:axId val="265672192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65673728"/>
        <c:crosses val="autoZero"/>
        <c:auto val="1"/>
        <c:lblAlgn val="ctr"/>
        <c:lblOffset val="100"/>
        <c:tickLblSkip val="1"/>
        <c:noMultiLvlLbl val="0"/>
      </c:catAx>
      <c:valAx>
        <c:axId val="265673728"/>
        <c:scaling>
          <c:orientation val="minMax"/>
          <c:max val="100"/>
        </c:scaling>
        <c:delete val="0"/>
        <c:axPos val="r"/>
        <c:majorGridlines/>
        <c:numFmt formatCode="#,##0" sourceLinked="0"/>
        <c:majorTickMark val="out"/>
        <c:minorTickMark val="none"/>
        <c:tickLblPos val="nextTo"/>
        <c:crossAx val="265672192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0.98604146805067894"/>
          <c:h val="1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  <a:round/>
            </a:ln>
            <a:effectLst/>
          </c:spPr>
          <c:invertIfNegative val="0"/>
          <c:cat>
            <c:numRef>
              <c:f>'Figure A B'!$A$2:$A$19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'Figure A B'!$F$2:$F$19</c:f>
              <c:numCache>
                <c:formatCode>0.00</c:formatCode>
                <c:ptCount val="18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1.8</c:v>
                </c:pt>
                <c:pt idx="15">
                  <c:v>1.8</c:v>
                </c:pt>
                <c:pt idx="16">
                  <c:v>1.8</c:v>
                </c:pt>
                <c:pt idx="17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6-40F9-9C9C-EB0226359D1D}"/>
            </c:ext>
          </c:extLst>
        </c:ser>
        <c:ser>
          <c:idx val="1"/>
          <c:order val="1"/>
          <c:tx>
            <c:strRef>
              <c:f>'Figure A B'!$D$1</c:f>
              <c:strCache>
                <c:ptCount val="1"/>
                <c:pt idx="0">
                  <c:v>range</c:v>
                </c:pt>
              </c:strCache>
            </c:strRef>
          </c:tx>
          <c:spPr>
            <a:solidFill>
              <a:srgbClr val="003894"/>
            </a:solidFill>
            <a:ln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trellis">
                <a:fgClr>
                  <a:srgbClr val="003894"/>
                </a:fgClr>
                <a:bgClr>
                  <a:schemeClr val="bg1"/>
                </a:bgClr>
              </a:pattFill>
              <a:ln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796-40F9-9C9C-EB0226359D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796-40F9-9C9C-EB0226359D1D}"/>
              </c:ext>
            </c:extLst>
          </c:dPt>
          <c:cat>
            <c:numRef>
              <c:f>'Figure A B'!$A$2:$A$19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'Figure A B'!$G$2:$G$19</c:f>
              <c:numCache>
                <c:formatCode>0.0</c:formatCode>
                <c:ptCount val="18"/>
                <c:pt idx="0">
                  <c:v>2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0.60000000000000009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0.19999999999999996</c:v>
                </c:pt>
                <c:pt idx="9">
                  <c:v>0.19999999999999996</c:v>
                </c:pt>
                <c:pt idx="10">
                  <c:v>0.19999999999999996</c:v>
                </c:pt>
                <c:pt idx="11">
                  <c:v>0.30000000000000004</c:v>
                </c:pt>
                <c:pt idx="12">
                  <c:v>0.30000000000000004</c:v>
                </c:pt>
                <c:pt idx="13">
                  <c:v>0.40000000000000013</c:v>
                </c:pt>
                <c:pt idx="14">
                  <c:v>9.9999999999999867E-2</c:v>
                </c:pt>
                <c:pt idx="15">
                  <c:v>0.19999999999999996</c:v>
                </c:pt>
                <c:pt idx="16">
                  <c:v>0.19999999999999996</c:v>
                </c:pt>
                <c:pt idx="17">
                  <c:v>0.40000000000000013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96-40F9-9C9C-EB0226359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9659520"/>
        <c:axId val="269669504"/>
      </c:barChart>
      <c:catAx>
        <c:axId val="2696595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6695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69669504"/>
        <c:scaling>
          <c:orientation val="minMax"/>
          <c:max val="2.6"/>
          <c:min val="1.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659520"/>
        <c:crosses val="autoZero"/>
        <c:crossBetween val="between"/>
        <c:majorUnit val="0.1"/>
      </c:valAx>
      <c:spPr>
        <a:noFill/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>
          <a:solidFill>
            <a:srgbClr val="53535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0.98603696839055499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299"/>
            </a:solidFill>
            <a:ln>
              <a:noFill/>
              <a:round/>
            </a:ln>
            <a:effectLst/>
          </c:spPr>
          <c:invertIfNegative val="0"/>
          <c:dPt>
            <c:idx val="12"/>
            <c:invertIfNegative val="0"/>
            <c:bubble3D val="0"/>
            <c:spPr>
              <a:pattFill prst="trellis">
                <a:fgClr>
                  <a:srgbClr val="003299"/>
                </a:fgClr>
                <a:bgClr>
                  <a:schemeClr val="bg1"/>
                </a:bgClr>
              </a:pattFill>
              <a:ln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93-446C-9935-C440569DE8B6}"/>
              </c:ext>
            </c:extLst>
          </c:dPt>
          <c:cat>
            <c:strRef>
              <c:f>'Figure A B'!$I$1:$U$1</c:f>
              <c:strCache>
                <c:ptCount val="13"/>
                <c:pt idx="0">
                  <c:v>&gt;2.5</c:v>
                </c:pt>
                <c:pt idx="1">
                  <c:v>2.5</c:v>
                </c:pt>
                <c:pt idx="2">
                  <c:v>2.4</c:v>
                </c:pt>
                <c:pt idx="3">
                  <c:v>2.3</c:v>
                </c:pt>
                <c:pt idx="4">
                  <c:v>2.2</c:v>
                </c:pt>
                <c:pt idx="5">
                  <c:v>2.1</c:v>
                </c:pt>
                <c:pt idx="6">
                  <c:v>2.0</c:v>
                </c:pt>
                <c:pt idx="7">
                  <c:v>1.9</c:v>
                </c:pt>
                <c:pt idx="8">
                  <c:v>1.8</c:v>
                </c:pt>
                <c:pt idx="9">
                  <c:v>1.7</c:v>
                </c:pt>
                <c:pt idx="10">
                  <c:v>1.6</c:v>
                </c:pt>
                <c:pt idx="11">
                  <c:v>1.5</c:v>
                </c:pt>
                <c:pt idx="12">
                  <c:v>≤1.4</c:v>
                </c:pt>
              </c:strCache>
            </c:strRef>
          </c:cat>
          <c:val>
            <c:numRef>
              <c:f>'Figure A B'!$I$20:$U$20</c:f>
              <c:numCache>
                <c:formatCode>0.00</c:formatCode>
                <c:ptCount val="13"/>
                <c:pt idx="0">
                  <c:v>0</c:v>
                </c:pt>
                <c:pt idx="1">
                  <c:v>16.666666666666668</c:v>
                </c:pt>
                <c:pt idx="2">
                  <c:v>16.666666666666668</c:v>
                </c:pt>
                <c:pt idx="3">
                  <c:v>16.666666666666668</c:v>
                </c:pt>
                <c:pt idx="4">
                  <c:v>22.222222222222221</c:v>
                </c:pt>
                <c:pt idx="5">
                  <c:v>33.333333333333336</c:v>
                </c:pt>
                <c:pt idx="6">
                  <c:v>77.777777777777771</c:v>
                </c:pt>
                <c:pt idx="7">
                  <c:v>100</c:v>
                </c:pt>
                <c:pt idx="8">
                  <c:v>100</c:v>
                </c:pt>
                <c:pt idx="9">
                  <c:v>77.777777777777771</c:v>
                </c:pt>
                <c:pt idx="10">
                  <c:v>44.444444444444443</c:v>
                </c:pt>
                <c:pt idx="11">
                  <c:v>44.444444444444443</c:v>
                </c:pt>
                <c:pt idx="12">
                  <c:v>5.5555555555555554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93-446C-9935-C440569DE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267904"/>
        <c:axId val="270269440"/>
      </c:barChart>
      <c:catAx>
        <c:axId val="270267904"/>
        <c:scaling>
          <c:orientation val="maxMin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0269440"/>
        <c:crossesAt val="0"/>
        <c:auto val="1"/>
        <c:lblAlgn val="ctr"/>
        <c:lblOffset val="100"/>
        <c:noMultiLvlLbl val="0"/>
      </c:catAx>
      <c:valAx>
        <c:axId val="270269440"/>
        <c:scaling>
          <c:orientation val="minMax"/>
          <c:max val="100"/>
          <c:min val="0"/>
        </c:scaling>
        <c:delete val="0"/>
        <c:axPos val="r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high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0267904"/>
        <c:crosses val="autoZero"/>
        <c:crossBetween val="between"/>
        <c:majorUnit val="10"/>
      </c:valAx>
      <c:spPr>
        <a:solidFill>
          <a:srgbClr val="FFFFFF"/>
        </a:solidFill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600" b="0" i="0">
          <a:solidFill>
            <a:srgbClr val="53535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321869488536157E-2"/>
          <c:y val="0.11400277906438165"/>
          <c:w val="0.94867901234567897"/>
          <c:h val="0.8094381658175081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2'!$L$19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2'!$K$20:$K$30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2'!$L$20:$L$30</c:f>
              <c:numCache>
                <c:formatCode>0.0</c:formatCode>
                <c:ptCount val="11"/>
                <c:pt idx="0">
                  <c:v>0.98</c:v>
                </c:pt>
                <c:pt idx="1">
                  <c:v>1.78</c:v>
                </c:pt>
                <c:pt idx="2">
                  <c:v>4.16</c:v>
                </c:pt>
                <c:pt idx="3">
                  <c:v>10.61</c:v>
                </c:pt>
                <c:pt idx="4">
                  <c:v>20.72</c:v>
                </c:pt>
                <c:pt idx="5">
                  <c:v>28.53</c:v>
                </c:pt>
                <c:pt idx="6">
                  <c:v>18.350000000000001</c:v>
                </c:pt>
                <c:pt idx="7">
                  <c:v>9.3800000000000008</c:v>
                </c:pt>
                <c:pt idx="8">
                  <c:v>3.91</c:v>
                </c:pt>
                <c:pt idx="9">
                  <c:v>1.22</c:v>
                </c:pt>
                <c:pt idx="10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B-4D84-B371-0682EFB0E5AB}"/>
            </c:ext>
          </c:extLst>
        </c:ser>
        <c:ser>
          <c:idx val="1"/>
          <c:order val="1"/>
          <c:tx>
            <c:strRef>
              <c:f>'Chart 2'!$M$19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2'!$K$20:$K$30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2'!$M$20:$M$30</c:f>
              <c:numCache>
                <c:formatCode>0.0</c:formatCode>
                <c:ptCount val="11"/>
                <c:pt idx="0">
                  <c:v>0.96</c:v>
                </c:pt>
                <c:pt idx="1">
                  <c:v>1.49</c:v>
                </c:pt>
                <c:pt idx="2">
                  <c:v>5.01</c:v>
                </c:pt>
                <c:pt idx="3">
                  <c:v>13.4</c:v>
                </c:pt>
                <c:pt idx="4">
                  <c:v>25.93</c:v>
                </c:pt>
                <c:pt idx="5">
                  <c:v>28.22</c:v>
                </c:pt>
                <c:pt idx="6">
                  <c:v>13.98</c:v>
                </c:pt>
                <c:pt idx="7">
                  <c:v>6.97</c:v>
                </c:pt>
                <c:pt idx="8">
                  <c:v>2.97</c:v>
                </c:pt>
                <c:pt idx="9">
                  <c:v>0.7</c:v>
                </c:pt>
                <c:pt idx="10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B-4D84-B371-0682EFB0E5AB}"/>
            </c:ext>
          </c:extLst>
        </c:ser>
        <c:ser>
          <c:idx val="0"/>
          <c:order val="2"/>
          <c:tx>
            <c:strRef>
              <c:f>'Chart 2'!$N$19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2'!$K$20:$K$30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2'!$N$20:$N$30</c:f>
              <c:numCache>
                <c:formatCode>0.0</c:formatCode>
                <c:ptCount val="11"/>
                <c:pt idx="0">
                  <c:v>1.1399999999999999</c:v>
                </c:pt>
                <c:pt idx="1">
                  <c:v>1.48</c:v>
                </c:pt>
                <c:pt idx="2">
                  <c:v>5.91</c:v>
                </c:pt>
                <c:pt idx="3">
                  <c:v>13.77</c:v>
                </c:pt>
                <c:pt idx="4">
                  <c:v>29.65</c:v>
                </c:pt>
                <c:pt idx="5">
                  <c:v>31.37</c:v>
                </c:pt>
                <c:pt idx="6">
                  <c:v>11.75</c:v>
                </c:pt>
                <c:pt idx="7">
                  <c:v>3.55</c:v>
                </c:pt>
                <c:pt idx="8">
                  <c:v>1.1200000000000001</c:v>
                </c:pt>
                <c:pt idx="9">
                  <c:v>0.18</c:v>
                </c:pt>
                <c:pt idx="1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B-4D84-B371-0682EFB0E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7053312"/>
        <c:axId val="267059200"/>
      </c:barChart>
      <c:catAx>
        <c:axId val="26705331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05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059200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053312"/>
        <c:crosses val="autoZero"/>
        <c:crossBetween val="between"/>
        <c:majorUnit val="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321869488536157E-2"/>
          <c:y val="0.11988513200555813"/>
          <c:w val="0.94867901234567897"/>
          <c:h val="0.803555812876331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2'!$L$36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2'!$K$37:$K$47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2'!$L$37:$L$47</c:f>
              <c:numCache>
                <c:formatCode>0.0</c:formatCode>
                <c:ptCount val="11"/>
                <c:pt idx="0">
                  <c:v>0.81</c:v>
                </c:pt>
                <c:pt idx="1">
                  <c:v>1.03</c:v>
                </c:pt>
                <c:pt idx="2">
                  <c:v>3.19</c:v>
                </c:pt>
                <c:pt idx="3">
                  <c:v>7.21</c:v>
                </c:pt>
                <c:pt idx="4">
                  <c:v>16.46</c:v>
                </c:pt>
                <c:pt idx="5">
                  <c:v>26.73</c:v>
                </c:pt>
                <c:pt idx="6">
                  <c:v>27.79</c:v>
                </c:pt>
                <c:pt idx="7">
                  <c:v>11.01</c:v>
                </c:pt>
                <c:pt idx="8">
                  <c:v>3.62</c:v>
                </c:pt>
                <c:pt idx="9">
                  <c:v>1.45</c:v>
                </c:pt>
                <c:pt idx="10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0-4591-85CB-48C55A91C2C3}"/>
            </c:ext>
          </c:extLst>
        </c:ser>
        <c:ser>
          <c:idx val="1"/>
          <c:order val="1"/>
          <c:tx>
            <c:strRef>
              <c:f>'Chart 2'!$M$36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2'!$K$37:$K$47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2'!$M$37:$M$47</c:f>
              <c:numCache>
                <c:formatCode>0.0</c:formatCode>
                <c:ptCount val="11"/>
                <c:pt idx="0">
                  <c:v>0.57999999999999996</c:v>
                </c:pt>
                <c:pt idx="1">
                  <c:v>1.08</c:v>
                </c:pt>
                <c:pt idx="2">
                  <c:v>3.43</c:v>
                </c:pt>
                <c:pt idx="3">
                  <c:v>9.8000000000000007</c:v>
                </c:pt>
                <c:pt idx="4">
                  <c:v>18.829999999999998</c:v>
                </c:pt>
                <c:pt idx="5">
                  <c:v>28.51</c:v>
                </c:pt>
                <c:pt idx="6">
                  <c:v>22.38</c:v>
                </c:pt>
                <c:pt idx="7">
                  <c:v>9.94</c:v>
                </c:pt>
                <c:pt idx="8">
                  <c:v>3.39</c:v>
                </c:pt>
                <c:pt idx="9">
                  <c:v>1.34</c:v>
                </c:pt>
                <c:pt idx="10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E0-4591-85CB-48C55A91C2C3}"/>
            </c:ext>
          </c:extLst>
        </c:ser>
        <c:ser>
          <c:idx val="0"/>
          <c:order val="2"/>
          <c:tx>
            <c:strRef>
              <c:f>'Chart 2'!$N$36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2'!$K$37:$K$47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2'!$N$37:$N$47</c:f>
              <c:numCache>
                <c:formatCode>0.0</c:formatCode>
                <c:ptCount val="11"/>
                <c:pt idx="0">
                  <c:v>0.75</c:v>
                </c:pt>
                <c:pt idx="1">
                  <c:v>0.81</c:v>
                </c:pt>
                <c:pt idx="2">
                  <c:v>2.87</c:v>
                </c:pt>
                <c:pt idx="3">
                  <c:v>9.01</c:v>
                </c:pt>
                <c:pt idx="4">
                  <c:v>17.98</c:v>
                </c:pt>
                <c:pt idx="5">
                  <c:v>33.22</c:v>
                </c:pt>
                <c:pt idx="6">
                  <c:v>22.97</c:v>
                </c:pt>
                <c:pt idx="7">
                  <c:v>8.1999999999999993</c:v>
                </c:pt>
                <c:pt idx="8">
                  <c:v>2.63</c:v>
                </c:pt>
                <c:pt idx="9">
                  <c:v>1.08</c:v>
                </c:pt>
                <c:pt idx="10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E0-4591-85CB-48C55A91C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7401088"/>
        <c:axId val="267402624"/>
      </c:barChart>
      <c:catAx>
        <c:axId val="2674010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40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402624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401088"/>
        <c:crosses val="autoZero"/>
        <c:crossBetween val="between"/>
        <c:majorUnit val="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lineChart>
        <c:grouping val="standard"/>
        <c:varyColors val="0"/>
        <c:ser>
          <c:idx val="0"/>
          <c:order val="0"/>
          <c:tx>
            <c:strRef>
              <c:f>'Chart 3'!$K$2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>
                  <c:v>43191</c:v>
                </c:pt>
                <c:pt idx="70">
                  <c:v>43282</c:v>
                </c:pt>
                <c:pt idx="71">
                  <c:v>43374</c:v>
                </c:pt>
                <c:pt idx="72">
                  <c:v>43466</c:v>
                </c:pt>
                <c:pt idx="73">
                  <c:v>43556</c:v>
                </c:pt>
                <c:pt idx="74">
                  <c:v>43647</c:v>
                </c:pt>
                <c:pt idx="75">
                  <c:v>43739</c:v>
                </c:pt>
                <c:pt idx="76">
                  <c:v>43831</c:v>
                </c:pt>
                <c:pt idx="77">
                  <c:v>43922</c:v>
                </c:pt>
                <c:pt idx="78">
                  <c:v>44013</c:v>
                </c:pt>
                <c:pt idx="79">
                  <c:v>44105</c:v>
                </c:pt>
              </c:numCache>
            </c:numRef>
          </c:cat>
          <c:val>
            <c:numRef>
              <c:f>'Chart 3'!$K$11:$K$99</c:f>
              <c:numCache>
                <c:formatCode>0.000</c:formatCode>
                <c:ptCount val="89"/>
                <c:pt idx="0">
                  <c:v>1.81</c:v>
                </c:pt>
                <c:pt idx="1">
                  <c:v>1.8</c:v>
                </c:pt>
                <c:pt idx="2">
                  <c:v>1.81</c:v>
                </c:pt>
                <c:pt idx="3">
                  <c:v>1.82</c:v>
                </c:pt>
                <c:pt idx="4">
                  <c:v>1.85</c:v>
                </c:pt>
                <c:pt idx="5">
                  <c:v>1.86</c:v>
                </c:pt>
                <c:pt idx="6">
                  <c:v>1.85</c:v>
                </c:pt>
                <c:pt idx="7">
                  <c:v>1.85</c:v>
                </c:pt>
                <c:pt idx="8">
                  <c:v>1.9</c:v>
                </c:pt>
                <c:pt idx="9">
                  <c:v>1.88</c:v>
                </c:pt>
                <c:pt idx="10">
                  <c:v>1.88</c:v>
                </c:pt>
                <c:pt idx="11">
                  <c:v>1.94</c:v>
                </c:pt>
                <c:pt idx="12">
                  <c:v>1.92</c:v>
                </c:pt>
                <c:pt idx="13">
                  <c:v>1.91</c:v>
                </c:pt>
                <c:pt idx="14">
                  <c:v>1.92</c:v>
                </c:pt>
                <c:pt idx="15">
                  <c:v>1.89</c:v>
                </c:pt>
                <c:pt idx="16">
                  <c:v>1.9</c:v>
                </c:pt>
                <c:pt idx="17">
                  <c:v>1.89</c:v>
                </c:pt>
                <c:pt idx="18">
                  <c:v>1.94</c:v>
                </c:pt>
                <c:pt idx="19">
                  <c:v>1.88</c:v>
                </c:pt>
                <c:pt idx="20">
                  <c:v>1.9</c:v>
                </c:pt>
                <c:pt idx="21">
                  <c:v>1.91</c:v>
                </c:pt>
                <c:pt idx="22">
                  <c:v>1.92</c:v>
                </c:pt>
                <c:pt idx="23">
                  <c:v>1.92</c:v>
                </c:pt>
                <c:pt idx="24">
                  <c:v>1.91</c:v>
                </c:pt>
                <c:pt idx="25">
                  <c:v>1.92</c:v>
                </c:pt>
                <c:pt idx="26">
                  <c:v>1.95</c:v>
                </c:pt>
                <c:pt idx="27">
                  <c:v>1.93</c:v>
                </c:pt>
                <c:pt idx="28">
                  <c:v>1.95</c:v>
                </c:pt>
                <c:pt idx="29">
                  <c:v>1.95</c:v>
                </c:pt>
                <c:pt idx="30">
                  <c:v>2.0299999999999998</c:v>
                </c:pt>
                <c:pt idx="31">
                  <c:v>1.99</c:v>
                </c:pt>
                <c:pt idx="32">
                  <c:v>1.94</c:v>
                </c:pt>
                <c:pt idx="33">
                  <c:v>1.93</c:v>
                </c:pt>
                <c:pt idx="34">
                  <c:v>1.98</c:v>
                </c:pt>
                <c:pt idx="35">
                  <c:v>1.92</c:v>
                </c:pt>
                <c:pt idx="36">
                  <c:v>1.91</c:v>
                </c:pt>
                <c:pt idx="37">
                  <c:v>1.91</c:v>
                </c:pt>
                <c:pt idx="38">
                  <c:v>1.95</c:v>
                </c:pt>
                <c:pt idx="39">
                  <c:v>1.9</c:v>
                </c:pt>
                <c:pt idx="40">
                  <c:v>1.95</c:v>
                </c:pt>
                <c:pt idx="41">
                  <c:v>1.96</c:v>
                </c:pt>
                <c:pt idx="42">
                  <c:v>2.0099999999999998</c:v>
                </c:pt>
                <c:pt idx="43">
                  <c:v>2.0099999999999998</c:v>
                </c:pt>
                <c:pt idx="44">
                  <c:v>1.98</c:v>
                </c:pt>
                <c:pt idx="45">
                  <c:v>1.99</c:v>
                </c:pt>
                <c:pt idx="46">
                  <c:v>2.02</c:v>
                </c:pt>
                <c:pt idx="47">
                  <c:v>1.98</c:v>
                </c:pt>
                <c:pt idx="48">
                  <c:v>1.98</c:v>
                </c:pt>
                <c:pt idx="49">
                  <c:v>1.97</c:v>
                </c:pt>
                <c:pt idx="50">
                  <c:v>1.95</c:v>
                </c:pt>
                <c:pt idx="51">
                  <c:v>1.93</c:v>
                </c:pt>
                <c:pt idx="52">
                  <c:v>1.87</c:v>
                </c:pt>
                <c:pt idx="53">
                  <c:v>1.85</c:v>
                </c:pt>
                <c:pt idx="54">
                  <c:v>1.86</c:v>
                </c:pt>
                <c:pt idx="55">
                  <c:v>1.8</c:v>
                </c:pt>
                <c:pt idx="56">
                  <c:v>1.77</c:v>
                </c:pt>
                <c:pt idx="57">
                  <c:v>1.84</c:v>
                </c:pt>
                <c:pt idx="58">
                  <c:v>1.86</c:v>
                </c:pt>
                <c:pt idx="59">
                  <c:v>1.86</c:v>
                </c:pt>
                <c:pt idx="60">
                  <c:v>1.8</c:v>
                </c:pt>
                <c:pt idx="61">
                  <c:v>1.81</c:v>
                </c:pt>
                <c:pt idx="62">
                  <c:v>1.8</c:v>
                </c:pt>
                <c:pt idx="63">
                  <c:v>1.83</c:v>
                </c:pt>
                <c:pt idx="64">
                  <c:v>1.82</c:v>
                </c:pt>
                <c:pt idx="65">
                  <c:v>1.8</c:v>
                </c:pt>
                <c:pt idx="66">
                  <c:v>1.83</c:v>
                </c:pt>
                <c:pt idx="67">
                  <c:v>1.88</c:v>
                </c:pt>
                <c:pt idx="68">
                  <c:v>1.85</c:v>
                </c:pt>
                <c:pt idx="69">
                  <c:v>1.87</c:v>
                </c:pt>
                <c:pt idx="70">
                  <c:v>1.88</c:v>
                </c:pt>
                <c:pt idx="71">
                  <c:v>1.88</c:v>
                </c:pt>
                <c:pt idx="72">
                  <c:v>1.82</c:v>
                </c:pt>
                <c:pt idx="73">
                  <c:v>1.79</c:v>
                </c:pt>
                <c:pt idx="74">
                  <c:v>1.74</c:v>
                </c:pt>
                <c:pt idx="75">
                  <c:v>1.67</c:v>
                </c:pt>
                <c:pt idx="76">
                  <c:v>1.66</c:v>
                </c:pt>
                <c:pt idx="77">
                  <c:v>1.67</c:v>
                </c:pt>
                <c:pt idx="78">
                  <c:v>1.6479999999999999</c:v>
                </c:pt>
                <c:pt idx="79">
                  <c:v>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F5-46A7-90B2-12803A69D457}"/>
            </c:ext>
          </c:extLst>
        </c:ser>
        <c:ser>
          <c:idx val="1"/>
          <c:order val="1"/>
          <c:tx>
            <c:strRef>
              <c:f>'Chart 3'!$L$2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>
                  <c:v>43191</c:v>
                </c:pt>
                <c:pt idx="70">
                  <c:v>43282</c:v>
                </c:pt>
                <c:pt idx="71">
                  <c:v>43374</c:v>
                </c:pt>
                <c:pt idx="72">
                  <c:v>43466</c:v>
                </c:pt>
                <c:pt idx="73">
                  <c:v>43556</c:v>
                </c:pt>
                <c:pt idx="74">
                  <c:v>43647</c:v>
                </c:pt>
                <c:pt idx="75">
                  <c:v>43739</c:v>
                </c:pt>
                <c:pt idx="76">
                  <c:v>43831</c:v>
                </c:pt>
                <c:pt idx="77">
                  <c:v>43922</c:v>
                </c:pt>
                <c:pt idx="78">
                  <c:v>44013</c:v>
                </c:pt>
                <c:pt idx="79">
                  <c:v>44105</c:v>
                </c:pt>
              </c:numCache>
            </c:numRef>
          </c:cat>
          <c:val>
            <c:numRef>
              <c:f>'Chart 3'!$L$11:$L$99</c:f>
              <c:numCache>
                <c:formatCode>0.0000</c:formatCode>
                <c:ptCount val="89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1.85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1.85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1.95</c:v>
                </c:pt>
                <c:pt idx="28">
                  <c:v>1.95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1.95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1.85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1.74</c:v>
                </c:pt>
                <c:pt idx="75">
                  <c:v>1.7</c:v>
                </c:pt>
                <c:pt idx="76">
                  <c:v>1.7</c:v>
                </c:pt>
                <c:pt idx="77">
                  <c:v>1.62</c:v>
                </c:pt>
                <c:pt idx="78">
                  <c:v>1.64</c:v>
                </c:pt>
                <c:pt idx="79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F5-46A7-90B2-12803A69D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231232"/>
        <c:axId val="267232768"/>
      </c:lineChart>
      <c:lineChart>
        <c:grouping val="standard"/>
        <c:varyColors val="0"/>
        <c:ser>
          <c:idx val="2"/>
          <c:order val="2"/>
          <c:tx>
            <c:strRef>
              <c:f>'Chart 3'!$M$2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>
                  <c:v>43191</c:v>
                </c:pt>
                <c:pt idx="70">
                  <c:v>43282</c:v>
                </c:pt>
                <c:pt idx="71">
                  <c:v>43374</c:v>
                </c:pt>
                <c:pt idx="72">
                  <c:v>43466</c:v>
                </c:pt>
                <c:pt idx="73">
                  <c:v>43556</c:v>
                </c:pt>
                <c:pt idx="74">
                  <c:v>43647</c:v>
                </c:pt>
                <c:pt idx="75">
                  <c:v>43739</c:v>
                </c:pt>
                <c:pt idx="76">
                  <c:v>43831</c:v>
                </c:pt>
                <c:pt idx="77">
                  <c:v>43922</c:v>
                </c:pt>
                <c:pt idx="78">
                  <c:v>44013</c:v>
                </c:pt>
                <c:pt idx="79">
                  <c:v>44105</c:v>
                </c:pt>
              </c:numCache>
            </c:numRef>
          </c:cat>
          <c:val>
            <c:numRef>
              <c:f>'Chart 3'!$M$11:$M$99</c:f>
              <c:numCache>
                <c:formatCode>0.0000</c:formatCode>
                <c:ptCount val="89"/>
                <c:pt idx="0">
                  <c:v>1.82</c:v>
                </c:pt>
                <c:pt idx="1">
                  <c:v>1.78</c:v>
                </c:pt>
                <c:pt idx="2">
                  <c:v>1.8</c:v>
                </c:pt>
                <c:pt idx="3">
                  <c:v>1.85</c:v>
                </c:pt>
                <c:pt idx="4">
                  <c:v>1.83</c:v>
                </c:pt>
                <c:pt idx="5">
                  <c:v>1.88</c:v>
                </c:pt>
                <c:pt idx="6">
                  <c:v>1.81</c:v>
                </c:pt>
                <c:pt idx="7">
                  <c:v>1.84</c:v>
                </c:pt>
                <c:pt idx="8">
                  <c:v>1.87</c:v>
                </c:pt>
                <c:pt idx="9">
                  <c:v>1.85</c:v>
                </c:pt>
                <c:pt idx="10">
                  <c:v>1.87</c:v>
                </c:pt>
                <c:pt idx="11">
                  <c:v>1.94</c:v>
                </c:pt>
                <c:pt idx="12">
                  <c:v>1.84</c:v>
                </c:pt>
                <c:pt idx="13">
                  <c:v>1.84</c:v>
                </c:pt>
                <c:pt idx="14">
                  <c:v>1.9</c:v>
                </c:pt>
                <c:pt idx="15">
                  <c:v>1.88</c:v>
                </c:pt>
                <c:pt idx="16">
                  <c:v>1.85</c:v>
                </c:pt>
                <c:pt idx="17">
                  <c:v>1.85</c:v>
                </c:pt>
                <c:pt idx="18">
                  <c:v>1.89</c:v>
                </c:pt>
                <c:pt idx="19">
                  <c:v>1.89</c:v>
                </c:pt>
                <c:pt idx="20">
                  <c:v>1.9</c:v>
                </c:pt>
                <c:pt idx="21">
                  <c:v>1.92</c:v>
                </c:pt>
                <c:pt idx="22">
                  <c:v>1.89</c:v>
                </c:pt>
                <c:pt idx="23">
                  <c:v>1.9</c:v>
                </c:pt>
                <c:pt idx="24">
                  <c:v>1.9</c:v>
                </c:pt>
                <c:pt idx="25">
                  <c:v>1.91</c:v>
                </c:pt>
                <c:pt idx="26">
                  <c:v>1.91</c:v>
                </c:pt>
                <c:pt idx="27">
                  <c:v>1.94</c:v>
                </c:pt>
                <c:pt idx="28">
                  <c:v>1.94</c:v>
                </c:pt>
                <c:pt idx="29">
                  <c:v>1.96</c:v>
                </c:pt>
                <c:pt idx="30">
                  <c:v>2.0499999999999998</c:v>
                </c:pt>
                <c:pt idx="31">
                  <c:v>2.0299999999999998</c:v>
                </c:pt>
                <c:pt idx="32">
                  <c:v>1.93</c:v>
                </c:pt>
                <c:pt idx="33">
                  <c:v>1.93</c:v>
                </c:pt>
                <c:pt idx="34">
                  <c:v>1.93</c:v>
                </c:pt>
                <c:pt idx="35">
                  <c:v>1.87</c:v>
                </c:pt>
                <c:pt idx="36">
                  <c:v>1.84</c:v>
                </c:pt>
                <c:pt idx="37">
                  <c:v>1.84</c:v>
                </c:pt>
                <c:pt idx="38">
                  <c:v>1.85</c:v>
                </c:pt>
                <c:pt idx="39">
                  <c:v>1.85</c:v>
                </c:pt>
                <c:pt idx="40">
                  <c:v>1.91</c:v>
                </c:pt>
                <c:pt idx="41">
                  <c:v>1.93</c:v>
                </c:pt>
                <c:pt idx="42">
                  <c:v>1.96</c:v>
                </c:pt>
                <c:pt idx="43">
                  <c:v>1.92</c:v>
                </c:pt>
                <c:pt idx="44">
                  <c:v>1.87</c:v>
                </c:pt>
                <c:pt idx="45">
                  <c:v>1.91</c:v>
                </c:pt>
                <c:pt idx="46">
                  <c:v>1.95</c:v>
                </c:pt>
                <c:pt idx="47">
                  <c:v>1.95</c:v>
                </c:pt>
                <c:pt idx="48">
                  <c:v>1.94</c:v>
                </c:pt>
                <c:pt idx="49">
                  <c:v>1.94</c:v>
                </c:pt>
                <c:pt idx="50">
                  <c:v>1.89</c:v>
                </c:pt>
                <c:pt idx="51">
                  <c:v>1.84</c:v>
                </c:pt>
                <c:pt idx="52">
                  <c:v>1.79</c:v>
                </c:pt>
                <c:pt idx="53">
                  <c:v>1.76</c:v>
                </c:pt>
                <c:pt idx="54">
                  <c:v>1.76</c:v>
                </c:pt>
                <c:pt idx="55">
                  <c:v>1.69</c:v>
                </c:pt>
                <c:pt idx="56">
                  <c:v>1.69</c:v>
                </c:pt>
                <c:pt idx="57">
                  <c:v>1.75</c:v>
                </c:pt>
                <c:pt idx="58">
                  <c:v>1.7</c:v>
                </c:pt>
                <c:pt idx="59">
                  <c:v>1.74</c:v>
                </c:pt>
                <c:pt idx="60">
                  <c:v>1.65</c:v>
                </c:pt>
                <c:pt idx="61">
                  <c:v>1.69</c:v>
                </c:pt>
                <c:pt idx="62">
                  <c:v>1.68</c:v>
                </c:pt>
                <c:pt idx="63">
                  <c:v>1.69</c:v>
                </c:pt>
                <c:pt idx="64">
                  <c:v>1.68</c:v>
                </c:pt>
                <c:pt idx="65">
                  <c:v>1.7</c:v>
                </c:pt>
                <c:pt idx="66">
                  <c:v>1.73</c:v>
                </c:pt>
                <c:pt idx="67">
                  <c:v>1.76</c:v>
                </c:pt>
                <c:pt idx="68">
                  <c:v>1.78</c:v>
                </c:pt>
                <c:pt idx="69">
                  <c:v>1.78</c:v>
                </c:pt>
                <c:pt idx="70">
                  <c:v>1.79</c:v>
                </c:pt>
                <c:pt idx="71">
                  <c:v>1.8</c:v>
                </c:pt>
                <c:pt idx="72">
                  <c:v>1.74</c:v>
                </c:pt>
                <c:pt idx="73">
                  <c:v>1.72</c:v>
                </c:pt>
                <c:pt idx="74">
                  <c:v>1.62</c:v>
                </c:pt>
                <c:pt idx="75">
                  <c:v>1.59</c:v>
                </c:pt>
                <c:pt idx="76">
                  <c:v>1.57</c:v>
                </c:pt>
                <c:pt idx="77">
                  <c:v>1.55</c:v>
                </c:pt>
                <c:pt idx="78">
                  <c:v>1.56</c:v>
                </c:pt>
                <c:pt idx="79">
                  <c:v>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F5-46A7-90B2-12803A69D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234304"/>
        <c:axId val="267248384"/>
      </c:lineChart>
      <c:dateAx>
        <c:axId val="267231232"/>
        <c:scaling>
          <c:orientation val="minMax"/>
          <c:min val="37257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232768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267232768"/>
        <c:scaling>
          <c:orientation val="minMax"/>
          <c:max val="2.1"/>
          <c:min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231232"/>
        <c:crosses val="autoZero"/>
        <c:crossBetween val="between"/>
        <c:majorUnit val="0.1"/>
      </c:valAx>
      <c:dateAx>
        <c:axId val="267234304"/>
        <c:scaling>
          <c:orientation val="minMax"/>
        </c:scaling>
        <c:delete val="1"/>
        <c:axPos val="b"/>
        <c:numFmt formatCode="mmm\ yy" sourceLinked="1"/>
        <c:majorTickMark val="out"/>
        <c:minorTickMark val="none"/>
        <c:tickLblPos val="nextTo"/>
        <c:crossAx val="267248384"/>
        <c:crosses val="autoZero"/>
        <c:auto val="1"/>
        <c:lblOffset val="100"/>
        <c:baseTimeUnit val="months"/>
      </c:dateAx>
      <c:valAx>
        <c:axId val="267248384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267234304"/>
        <c:crosses val="max"/>
        <c:crossBetween val="between"/>
        <c:majorUnit val="0.05"/>
      </c:valAx>
      <c:spPr>
        <a:noFill/>
        <a:ln w="3175">
          <a:noFill/>
          <a:prstDash val="solid"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val="808080"/>
              </a:solidFill>
              <a:prstDash val="solid"/>
              <a:round/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4'!$K$5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≤1.2</c:v>
                </c:pt>
                <c:pt idx="1">
                  <c:v>1.3</c:v>
                </c:pt>
                <c:pt idx="2">
                  <c:v>1.4</c:v>
                </c:pt>
                <c:pt idx="3">
                  <c:v>1.5</c:v>
                </c:pt>
                <c:pt idx="4">
                  <c:v>1.6</c:v>
                </c:pt>
                <c:pt idx="5">
                  <c:v>1.7</c:v>
                </c:pt>
                <c:pt idx="6">
                  <c:v>1.8</c:v>
                </c:pt>
                <c:pt idx="7">
                  <c:v>1.9</c:v>
                </c:pt>
                <c:pt idx="8">
                  <c:v>2.0</c:v>
                </c:pt>
                <c:pt idx="9">
                  <c:v>2.1</c:v>
                </c:pt>
                <c:pt idx="10">
                  <c:v>≥2.2</c:v>
                </c:pt>
              </c:strCache>
            </c:strRef>
          </c:cat>
          <c:val>
            <c:numRef>
              <c:f>'Chart 4'!$K$6:$K$16</c:f>
              <c:numCache>
                <c:formatCode>0.0</c:formatCode>
                <c:ptCount val="11"/>
                <c:pt idx="0">
                  <c:v>2.6315789473684208</c:v>
                </c:pt>
                <c:pt idx="1">
                  <c:v>7.8947368421052628</c:v>
                </c:pt>
                <c:pt idx="2">
                  <c:v>2.6315789473684208</c:v>
                </c:pt>
                <c:pt idx="3">
                  <c:v>15.789473684210526</c:v>
                </c:pt>
                <c:pt idx="4">
                  <c:v>21.052631578947366</c:v>
                </c:pt>
                <c:pt idx="5">
                  <c:v>18.421052631578945</c:v>
                </c:pt>
                <c:pt idx="6">
                  <c:v>10.526315789473683</c:v>
                </c:pt>
                <c:pt idx="7">
                  <c:v>5.2631578947368416</c:v>
                </c:pt>
                <c:pt idx="8">
                  <c:v>10.526315789473683</c:v>
                </c:pt>
                <c:pt idx="9">
                  <c:v>2.6315789473684208</c:v>
                </c:pt>
                <c:pt idx="10">
                  <c:v>2.6315789473684208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F8-4C0D-B020-7B45A08C4AD9}"/>
            </c:ext>
          </c:extLst>
        </c:ser>
        <c:ser>
          <c:idx val="2"/>
          <c:order val="1"/>
          <c:tx>
            <c:strRef>
              <c:f>'Chart 4'!$L$5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≤1.2</c:v>
                </c:pt>
                <c:pt idx="1">
                  <c:v>1.3</c:v>
                </c:pt>
                <c:pt idx="2">
                  <c:v>1.4</c:v>
                </c:pt>
                <c:pt idx="3">
                  <c:v>1.5</c:v>
                </c:pt>
                <c:pt idx="4">
                  <c:v>1.6</c:v>
                </c:pt>
                <c:pt idx="5">
                  <c:v>1.7</c:v>
                </c:pt>
                <c:pt idx="6">
                  <c:v>1.8</c:v>
                </c:pt>
                <c:pt idx="7">
                  <c:v>1.9</c:v>
                </c:pt>
                <c:pt idx="8">
                  <c:v>2.0</c:v>
                </c:pt>
                <c:pt idx="9">
                  <c:v>2.1</c:v>
                </c:pt>
                <c:pt idx="10">
                  <c:v>≥2.2</c:v>
                </c:pt>
              </c:strCache>
            </c:strRef>
          </c:cat>
          <c:val>
            <c:numRef>
              <c:f>'Chart 4'!$L$6:$L$16</c:f>
              <c:numCache>
                <c:formatCode>0.0</c:formatCode>
                <c:ptCount val="11"/>
                <c:pt idx="0">
                  <c:v>9.5238095238095237</c:v>
                </c:pt>
                <c:pt idx="1">
                  <c:v>0</c:v>
                </c:pt>
                <c:pt idx="2">
                  <c:v>7.1428571428571423</c:v>
                </c:pt>
                <c:pt idx="3">
                  <c:v>11.904761904761903</c:v>
                </c:pt>
                <c:pt idx="4">
                  <c:v>21.428571428571427</c:v>
                </c:pt>
                <c:pt idx="5">
                  <c:v>16.666666666666664</c:v>
                </c:pt>
                <c:pt idx="6">
                  <c:v>11.904761904761903</c:v>
                </c:pt>
                <c:pt idx="7">
                  <c:v>11.904761904761903</c:v>
                </c:pt>
                <c:pt idx="8">
                  <c:v>7.1428571428571423</c:v>
                </c:pt>
                <c:pt idx="9">
                  <c:v>2.3809523809523809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8-4C0D-B020-7B45A08C4AD9}"/>
            </c:ext>
          </c:extLst>
        </c:ser>
        <c:ser>
          <c:idx val="1"/>
          <c:order val="2"/>
          <c:tx>
            <c:strRef>
              <c:f>'Chart 4'!$M$5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≤1.2</c:v>
                </c:pt>
                <c:pt idx="1">
                  <c:v>1.3</c:v>
                </c:pt>
                <c:pt idx="2">
                  <c:v>1.4</c:v>
                </c:pt>
                <c:pt idx="3">
                  <c:v>1.5</c:v>
                </c:pt>
                <c:pt idx="4">
                  <c:v>1.6</c:v>
                </c:pt>
                <c:pt idx="5">
                  <c:v>1.7</c:v>
                </c:pt>
                <c:pt idx="6">
                  <c:v>1.8</c:v>
                </c:pt>
                <c:pt idx="7">
                  <c:v>1.9</c:v>
                </c:pt>
                <c:pt idx="8">
                  <c:v>2.0</c:v>
                </c:pt>
                <c:pt idx="9">
                  <c:v>2.1</c:v>
                </c:pt>
                <c:pt idx="10">
                  <c:v>≥2.2</c:v>
                </c:pt>
              </c:strCache>
            </c:strRef>
          </c:cat>
          <c:val>
            <c:numRef>
              <c:f>'Chart 4'!$M$6:$M$16</c:f>
              <c:numCache>
                <c:formatCode>0.0</c:formatCode>
                <c:ptCount val="11"/>
                <c:pt idx="0">
                  <c:v>6.666666666666667</c:v>
                </c:pt>
                <c:pt idx="1">
                  <c:v>2.2222222222222223</c:v>
                </c:pt>
                <c:pt idx="2">
                  <c:v>8.8888888888888893</c:v>
                </c:pt>
                <c:pt idx="3">
                  <c:v>15.555555555555555</c:v>
                </c:pt>
                <c:pt idx="4">
                  <c:v>20</c:v>
                </c:pt>
                <c:pt idx="5">
                  <c:v>17.777777777777779</c:v>
                </c:pt>
                <c:pt idx="6">
                  <c:v>6.666666666666667</c:v>
                </c:pt>
                <c:pt idx="7">
                  <c:v>13.333333333333334</c:v>
                </c:pt>
                <c:pt idx="8">
                  <c:v>2.2222222222222223</c:v>
                </c:pt>
                <c:pt idx="9">
                  <c:v>2.2222222222222223</c:v>
                </c:pt>
                <c:pt idx="10">
                  <c:v>4.4444444444444446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F8-4C0D-B020-7B45A08C4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6756864"/>
        <c:axId val="266758400"/>
      </c:barChart>
      <c:catAx>
        <c:axId val="2667568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75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758400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756864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5'!$L$3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5'!$K$4:$K$14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5'!$L$4:$L$14</c:f>
              <c:numCache>
                <c:formatCode>0.0</c:formatCode>
                <c:ptCount val="11"/>
                <c:pt idx="0">
                  <c:v>0.63</c:v>
                </c:pt>
                <c:pt idx="1">
                  <c:v>0.67</c:v>
                </c:pt>
                <c:pt idx="2">
                  <c:v>1.6</c:v>
                </c:pt>
                <c:pt idx="3">
                  <c:v>5.37</c:v>
                </c:pt>
                <c:pt idx="4">
                  <c:v>11.94</c:v>
                </c:pt>
                <c:pt idx="5">
                  <c:v>21.31</c:v>
                </c:pt>
                <c:pt idx="6">
                  <c:v>30.76</c:v>
                </c:pt>
                <c:pt idx="7">
                  <c:v>16.66</c:v>
                </c:pt>
                <c:pt idx="8">
                  <c:v>6.27</c:v>
                </c:pt>
                <c:pt idx="9">
                  <c:v>2.84</c:v>
                </c:pt>
                <c:pt idx="10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C-4746-B660-36509D4E969B}"/>
            </c:ext>
          </c:extLst>
        </c:ser>
        <c:ser>
          <c:idx val="1"/>
          <c:order val="1"/>
          <c:tx>
            <c:strRef>
              <c:f>'Chart 5'!$M$3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5'!$K$4:$K$14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5'!$M$4:$M$14</c:f>
              <c:numCache>
                <c:formatCode>0.0</c:formatCode>
                <c:ptCount val="11"/>
                <c:pt idx="0">
                  <c:v>0.64</c:v>
                </c:pt>
                <c:pt idx="1">
                  <c:v>0.65</c:v>
                </c:pt>
                <c:pt idx="2">
                  <c:v>1.76</c:v>
                </c:pt>
                <c:pt idx="3">
                  <c:v>5.62</c:v>
                </c:pt>
                <c:pt idx="4">
                  <c:v>11.85</c:v>
                </c:pt>
                <c:pt idx="5">
                  <c:v>21.38</c:v>
                </c:pt>
                <c:pt idx="6">
                  <c:v>29.86</c:v>
                </c:pt>
                <c:pt idx="7">
                  <c:v>16.28</c:v>
                </c:pt>
                <c:pt idx="8">
                  <c:v>6.82</c:v>
                </c:pt>
                <c:pt idx="9">
                  <c:v>3.1</c:v>
                </c:pt>
                <c:pt idx="10">
                  <c:v>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FC-4746-B660-36509D4E969B}"/>
            </c:ext>
          </c:extLst>
        </c:ser>
        <c:ser>
          <c:idx val="0"/>
          <c:order val="2"/>
          <c:tx>
            <c:strRef>
              <c:f>'Chart 5'!$N$3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5'!$K$4:$K$14</c:f>
              <c:strCache>
                <c:ptCount val="11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to 1.4</c:v>
                </c:pt>
                <c:pt idx="6">
                  <c:v>1.5 to 1.9</c:v>
                </c:pt>
                <c:pt idx="7">
                  <c:v>2.0 to 2.4</c:v>
                </c:pt>
                <c:pt idx="8">
                  <c:v>2.5 to 2.9</c:v>
                </c:pt>
                <c:pt idx="9">
                  <c:v>3.0 to 3.4</c:v>
                </c:pt>
                <c:pt idx="10">
                  <c:v>≥ 3.5</c:v>
                </c:pt>
              </c:strCache>
            </c:strRef>
          </c:cat>
          <c:val>
            <c:numRef>
              <c:f>'Chart 5'!$N$4:$N$14</c:f>
              <c:numCache>
                <c:formatCode>0.0</c:formatCode>
                <c:ptCount val="11"/>
                <c:pt idx="0">
                  <c:v>0.62</c:v>
                </c:pt>
                <c:pt idx="1">
                  <c:v>0.63</c:v>
                </c:pt>
                <c:pt idx="2">
                  <c:v>1.8</c:v>
                </c:pt>
                <c:pt idx="3">
                  <c:v>5.8</c:v>
                </c:pt>
                <c:pt idx="4">
                  <c:v>11.24</c:v>
                </c:pt>
                <c:pt idx="5">
                  <c:v>20.61</c:v>
                </c:pt>
                <c:pt idx="6">
                  <c:v>31.93</c:v>
                </c:pt>
                <c:pt idx="7">
                  <c:v>15.76</c:v>
                </c:pt>
                <c:pt idx="8">
                  <c:v>6.56</c:v>
                </c:pt>
                <c:pt idx="9">
                  <c:v>2.93</c:v>
                </c:pt>
                <c:pt idx="10">
                  <c:v>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FC-4746-B660-36509D4E9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6848128"/>
        <c:axId val="266849664"/>
      </c:barChart>
      <c:catAx>
        <c:axId val="2668481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84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849664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848128"/>
        <c:crosses val="autoZero"/>
        <c:crossBetween val="between"/>
        <c:majorUnit val="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88044915367746"/>
          <c:w val="0.98600088183421519"/>
          <c:h val="0.87307881014593625"/>
        </c:manualLayout>
      </c:layout>
      <c:lineChart>
        <c:grouping val="standard"/>
        <c:varyColors val="0"/>
        <c:ser>
          <c:idx val="2"/>
          <c:order val="0"/>
          <c:tx>
            <c:strRef>
              <c:f>'Chart 6'!$J$1</c:f>
              <c:strCache>
                <c:ptCount val="1"/>
                <c:pt idx="0">
                  <c:v>Q3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7B-4DEC-BFC5-45E198E201F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3E7B-4DEC-BFC5-45E198E201F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3E7B-4DEC-BFC5-45E198E201FB}"/>
              </c:ext>
            </c:extLst>
          </c:dPt>
          <c:cat>
            <c:strRef>
              <c:f>'Chart 6'!$K$3:$P$3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'Chart 6'!$K$4:$P$4</c:f>
              <c:numCache>
                <c:formatCode>0.0</c:formatCode>
                <c:ptCount val="6"/>
                <c:pt idx="0">
                  <c:v>-8.32</c:v>
                </c:pt>
                <c:pt idx="1">
                  <c:v>5.69</c:v>
                </c:pt>
                <c:pt idx="2">
                  <c:v>2.36</c:v>
                </c:pt>
                <c:pt idx="4">
                  <c:v>#N/A</c:v>
                </c:pt>
                <c:pt idx="5">
                  <c:v>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7B-4DEC-BFC5-45E198E201FB}"/>
            </c:ext>
          </c:extLst>
        </c:ser>
        <c:ser>
          <c:idx val="3"/>
          <c:order val="1"/>
          <c:tx>
            <c:strRef>
              <c:f>'Chart 6'!$J$2</c:f>
              <c:strCache>
                <c:ptCount val="1"/>
                <c:pt idx="0">
                  <c:v>Q4 2020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E7B-4DEC-BFC5-45E198E201F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E7B-4DEC-BFC5-45E198E201FB}"/>
              </c:ext>
            </c:extLst>
          </c:dPt>
          <c:cat>
            <c:strRef>
              <c:f>'Chart 6'!$K$3:$P$3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'Chart 6'!$K$5:$P$5</c:f>
              <c:numCache>
                <c:formatCode>0.0</c:formatCode>
                <c:ptCount val="6"/>
                <c:pt idx="0">
                  <c:v>-7.83</c:v>
                </c:pt>
                <c:pt idx="1">
                  <c:v>5.33</c:v>
                </c:pt>
                <c:pt idx="2">
                  <c:v>2.63</c:v>
                </c:pt>
                <c:pt idx="4">
                  <c:v>#N/A</c:v>
                </c:pt>
                <c:pt idx="5">
                  <c:v>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7B-4DEC-BFC5-45E198E20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458816"/>
        <c:axId val="267481472"/>
      </c:lineChart>
      <c:dateAx>
        <c:axId val="2674588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481472"/>
        <c:crosses val="autoZero"/>
        <c:auto val="0"/>
        <c:lblOffset val="100"/>
        <c:baseTimeUnit val="days"/>
      </c:dateAx>
      <c:valAx>
        <c:axId val="267481472"/>
        <c:scaling>
          <c:orientation val="minMax"/>
          <c:max val="6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458816"/>
        <c:crosses val="autoZero"/>
        <c:crossBetween val="between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088183421519"/>
          <c:h val="0.81423660114228247"/>
        </c:manualLayout>
      </c:layout>
      <c:lineChart>
        <c:grouping val="standard"/>
        <c:varyColors val="0"/>
        <c:ser>
          <c:idx val="1"/>
          <c:order val="0"/>
          <c:tx>
            <c:strRef>
              <c:f>'Chart 7'!$A$3</c:f>
              <c:strCache>
                <c:ptCount val="1"/>
                <c:pt idx="0">
                  <c:v>1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7'!$B$3:$H$3</c:f>
              <c:numCache>
                <c:formatCode>0.0</c:formatCode>
                <c:ptCount val="7"/>
                <c:pt idx="0">
                  <c:v>100</c:v>
                </c:pt>
                <c:pt idx="1">
                  <c:v>92.4</c:v>
                </c:pt>
                <c:pt idx="2">
                  <c:v>97.481999999999999</c:v>
                </c:pt>
                <c:pt idx="3">
                  <c:v>99.626604</c:v>
                </c:pt>
                <c:pt idx="6">
                  <c:v>105.10345301791105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52-49A0-AA44-9C7CC47BD5A2}"/>
            </c:ext>
          </c:extLst>
        </c:ser>
        <c:ser>
          <c:idx val="2"/>
          <c:order val="1"/>
          <c:tx>
            <c:strRef>
              <c:f>'Chart 7'!$A$4</c:f>
              <c:strCache>
                <c:ptCount val="1"/>
                <c:pt idx="0">
                  <c:v>2</c:v>
                </c:pt>
              </c:strCache>
            </c:strRef>
          </c:tx>
          <c:spPr>
            <a:ln w="63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7'!$B$4:$H$4</c:f>
              <c:numCache>
                <c:formatCode>0.0</c:formatCode>
                <c:ptCount val="7"/>
                <c:pt idx="0">
                  <c:v>100</c:v>
                </c:pt>
                <c:pt idx="1">
                  <c:v>93.5</c:v>
                </c:pt>
                <c:pt idx="2">
                  <c:v>100.045</c:v>
                </c:pt>
                <c:pt idx="3">
                  <c:v>103.54657499999999</c:v>
                </c:pt>
                <c:pt idx="6">
                  <c:v>112.5985806328281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52-49A0-AA44-9C7CC47BD5A2}"/>
            </c:ext>
          </c:extLst>
        </c:ser>
        <c:ser>
          <c:idx val="3"/>
          <c:order val="2"/>
          <c:tx>
            <c:strRef>
              <c:f>'Chart 7'!$A$5</c:f>
              <c:strCache>
                <c:ptCount val="1"/>
                <c:pt idx="0">
                  <c:v>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7'!$B$5:$H$5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52-49A0-AA44-9C7CC47BD5A2}"/>
            </c:ext>
          </c:extLst>
        </c:ser>
        <c:ser>
          <c:idx val="4"/>
          <c:order val="3"/>
          <c:tx>
            <c:strRef>
              <c:f>'Chart 7'!$A$6</c:f>
              <c:strCache>
                <c:ptCount val="1"/>
                <c:pt idx="0">
                  <c:v>4</c:v>
                </c:pt>
              </c:strCache>
            </c:strRef>
          </c:tx>
          <c:spPr>
            <a:ln w="25400" cap="rnd" cmpd="sng" algn="ctr">
              <a:solidFill>
                <a:srgbClr val="65B8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7'!$B$6:$H$6</c:f>
              <c:numCache>
                <c:formatCode>0.0</c:formatCode>
                <c:ptCount val="7"/>
                <c:pt idx="0">
                  <c:v>100</c:v>
                </c:pt>
                <c:pt idx="1">
                  <c:v>92</c:v>
                </c:pt>
                <c:pt idx="2">
                  <c:v>96.600000000000009</c:v>
                </c:pt>
                <c:pt idx="3">
                  <c:v>99.498000000000005</c:v>
                </c:pt>
                <c:pt idx="6">
                  <c:v>104.55177980333335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52-49A0-AA44-9C7CC47BD5A2}"/>
            </c:ext>
          </c:extLst>
        </c:ser>
        <c:ser>
          <c:idx val="5"/>
          <c:order val="4"/>
          <c:tx>
            <c:strRef>
              <c:f>'Chart 7'!$A$7</c:f>
              <c:strCache>
                <c:ptCount val="1"/>
                <c:pt idx="0">
                  <c:v>5</c:v>
                </c:pt>
              </c:strCache>
            </c:strRef>
          </c:tx>
          <c:spPr>
            <a:ln w="63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7'!$B$7:$H$7</c:f>
              <c:numCache>
                <c:formatCode>0.0</c:formatCode>
                <c:ptCount val="7"/>
                <c:pt idx="0">
                  <c:v>100</c:v>
                </c:pt>
                <c:pt idx="1">
                  <c:v>91.7</c:v>
                </c:pt>
                <c:pt idx="2">
                  <c:v>96.285000000000011</c:v>
                </c:pt>
                <c:pt idx="3">
                  <c:v>98.114415000000008</c:v>
                </c:pt>
                <c:pt idx="6">
                  <c:v>103.00079581807125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52-49A0-AA44-9C7CC47BD5A2}"/>
            </c:ext>
          </c:extLst>
        </c:ser>
        <c:ser>
          <c:idx val="6"/>
          <c:order val="5"/>
          <c:tx>
            <c:strRef>
              <c:f>'Chart 7'!$A$8</c:f>
              <c:strCache>
                <c:ptCount val="1"/>
                <c:pt idx="0">
                  <c:v>6</c:v>
                </c:pt>
              </c:strCache>
            </c:strRef>
          </c:tx>
          <c:spPr>
            <a:ln w="25400" cap="rnd" cmpd="sng" algn="ctr">
              <a:solidFill>
                <a:srgbClr val="007816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7'!$B$8:$H$8</c:f>
              <c:numCache>
                <c:formatCode>0.0</c:formatCode>
                <c:ptCount val="7"/>
                <c:pt idx="0">
                  <c:v>100</c:v>
                </c:pt>
                <c:pt idx="1">
                  <c:v>92.5</c:v>
                </c:pt>
                <c:pt idx="2">
                  <c:v>96.662499999999994</c:v>
                </c:pt>
                <c:pt idx="3">
                  <c:v>99.079062499999992</c:v>
                </c:pt>
                <c:pt idx="6">
                  <c:v>104.21687079561652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52-49A0-AA44-9C7CC47BD5A2}"/>
            </c:ext>
          </c:extLst>
        </c:ser>
        <c:ser>
          <c:idx val="7"/>
          <c:order val="6"/>
          <c:tx>
            <c:strRef>
              <c:f>'Chart 7'!$A$9</c:f>
              <c:strCache>
                <c:ptCount val="1"/>
                <c:pt idx="0">
                  <c:v>7</c:v>
                </c:pt>
              </c:strCache>
            </c:strRef>
          </c:tx>
          <c:spPr>
            <a:ln w="63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7'!$B$9:$H$9</c:f>
              <c:numCache>
                <c:formatCode>0.0</c:formatCode>
                <c:ptCount val="7"/>
                <c:pt idx="0">
                  <c:v>100</c:v>
                </c:pt>
                <c:pt idx="1">
                  <c:v>91.695000000000007</c:v>
                </c:pt>
                <c:pt idx="2">
                  <c:v>97.657008900000008</c:v>
                </c:pt>
                <c:pt idx="3">
                  <c:v>100.079879290809</c:v>
                </c:pt>
                <c:pt idx="6">
                  <c:v>105.25204352370983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52-49A0-AA44-9C7CC47BD5A2}"/>
            </c:ext>
          </c:extLst>
        </c:ser>
        <c:ser>
          <c:idx val="8"/>
          <c:order val="7"/>
          <c:tx>
            <c:strRef>
              <c:f>'Chart 7'!$A$10</c:f>
              <c:strCache>
                <c:ptCount val="1"/>
                <c:pt idx="0">
                  <c:v>8</c:v>
                </c:pt>
              </c:strCache>
            </c:strRef>
          </c:tx>
          <c:spPr>
            <a:ln w="63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7'!$B$10:$H$10</c:f>
              <c:numCache>
                <c:formatCode>0.0</c:formatCode>
                <c:ptCount val="7"/>
                <c:pt idx="0">
                  <c:v>100</c:v>
                </c:pt>
                <c:pt idx="1">
                  <c:v>92</c:v>
                </c:pt>
                <c:pt idx="2">
                  <c:v>96.600000000000009</c:v>
                </c:pt>
                <c:pt idx="3">
                  <c:v>99.208200000000005</c:v>
                </c:pt>
                <c:pt idx="6">
                  <c:v>104.55747487137073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C52-49A0-AA44-9C7CC47BD5A2}"/>
            </c:ext>
          </c:extLst>
        </c:ser>
        <c:ser>
          <c:idx val="9"/>
          <c:order val="8"/>
          <c:tx>
            <c:strRef>
              <c:f>'Chart 7'!$A$11</c:f>
              <c:strCache>
                <c:ptCount val="1"/>
                <c:pt idx="0">
                  <c:v>9</c:v>
                </c:pt>
              </c:strCache>
            </c:strRef>
          </c:tx>
          <c:spPr>
            <a:ln w="63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7'!$B$11:$H$11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C52-49A0-AA44-9C7CC47BD5A2}"/>
            </c:ext>
          </c:extLst>
        </c:ser>
        <c:ser>
          <c:idx val="10"/>
          <c:order val="9"/>
          <c:tx>
            <c:strRef>
              <c:f>'Chart 7'!$A$12</c:f>
              <c:strCache>
                <c:ptCount val="1"/>
                <c:pt idx="0">
                  <c:v>10</c:v>
                </c:pt>
              </c:strCache>
            </c:strRef>
          </c:tx>
          <c:spPr>
            <a:ln w="63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7'!$B$12:$H$12</c:f>
              <c:numCache>
                <c:formatCode>0.0</c:formatCode>
                <c:ptCount val="7"/>
                <c:pt idx="0">
                  <c:v>100</c:v>
                </c:pt>
                <c:pt idx="1">
                  <c:v>92.600000000000009</c:v>
                </c:pt>
                <c:pt idx="2">
                  <c:v>96.118800000000007</c:v>
                </c:pt>
                <c:pt idx="3">
                  <c:v>99.386839200000011</c:v>
                </c:pt>
                <c:pt idx="6">
                  <c:v>105.6725397028046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C52-49A0-AA44-9C7CC47BD5A2}"/>
            </c:ext>
          </c:extLst>
        </c:ser>
        <c:ser>
          <c:idx val="11"/>
          <c:order val="10"/>
          <c:tx>
            <c:strRef>
              <c:f>'Chart 7'!$A$13</c:f>
              <c:strCache>
                <c:ptCount val="1"/>
                <c:pt idx="0">
                  <c:v>11</c:v>
                </c:pt>
              </c:strCache>
            </c:strRef>
          </c:tx>
          <c:spPr>
            <a:ln w="63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7'!$B$13:$H$13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C52-49A0-AA44-9C7CC47BD5A2}"/>
            </c:ext>
          </c:extLst>
        </c:ser>
        <c:ser>
          <c:idx val="12"/>
          <c:order val="11"/>
          <c:tx>
            <c:strRef>
              <c:f>'Chart 7'!$A$14</c:f>
              <c:strCache>
                <c:ptCount val="1"/>
                <c:pt idx="0">
                  <c:v>12</c:v>
                </c:pt>
              </c:strCache>
            </c:strRef>
          </c:tx>
          <c:spPr>
            <a:ln w="63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7'!$B$14:$H$14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C52-49A0-AA44-9C7CC47BD5A2}"/>
            </c:ext>
          </c:extLst>
        </c:ser>
        <c:ser>
          <c:idx val="13"/>
          <c:order val="12"/>
          <c:tx>
            <c:strRef>
              <c:f>'Chart 7'!$A$15</c:f>
              <c:strCache>
                <c:ptCount val="1"/>
                <c:pt idx="0">
                  <c:v>13</c:v>
                </c:pt>
              </c:strCache>
            </c:strRef>
          </c:tx>
          <c:spPr>
            <a:ln w="63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7'!$B$15:$H$15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C52-49A0-AA44-9C7CC47BD5A2}"/>
            </c:ext>
          </c:extLst>
        </c:ser>
        <c:ser>
          <c:idx val="14"/>
          <c:order val="13"/>
          <c:tx>
            <c:strRef>
              <c:f>'Chart 7'!$A$16</c:f>
              <c:strCache>
                <c:ptCount val="1"/>
                <c:pt idx="0">
                  <c:v>14</c:v>
                </c:pt>
              </c:strCache>
            </c:strRef>
          </c:tx>
          <c:spPr>
            <a:ln w="63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7'!$B$16:$H$16</c:f>
              <c:numCache>
                <c:formatCode>0.0</c:formatCode>
                <c:ptCount val="7"/>
                <c:pt idx="0">
                  <c:v>100</c:v>
                </c:pt>
                <c:pt idx="1">
                  <c:v>90.600000000000009</c:v>
                </c:pt>
                <c:pt idx="2">
                  <c:v>95.582999999999998</c:v>
                </c:pt>
                <c:pt idx="3">
                  <c:v>98.163740999999987</c:v>
                </c:pt>
                <c:pt idx="6">
                  <c:v>102.64411426970469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C52-49A0-AA44-9C7CC47BD5A2}"/>
            </c:ext>
          </c:extLst>
        </c:ser>
        <c:ser>
          <c:idx val="15"/>
          <c:order val="14"/>
          <c:tx>
            <c:strRef>
              <c:f>'Chart 7'!$A$17</c:f>
              <c:strCache>
                <c:ptCount val="1"/>
                <c:pt idx="0">
                  <c:v>15</c:v>
                </c:pt>
              </c:strCache>
            </c:strRef>
          </c:tx>
          <c:spPr>
            <a:ln w="63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7'!$B$17:$H$17</c:f>
              <c:numCache>
                <c:formatCode>0.0</c:formatCode>
                <c:ptCount val="7"/>
                <c:pt idx="0">
                  <c:v>100</c:v>
                </c:pt>
                <c:pt idx="1">
                  <c:v>92.600000000000009</c:v>
                </c:pt>
                <c:pt idx="2">
                  <c:v>97.785600000000017</c:v>
                </c:pt>
                <c:pt idx="3">
                  <c:v>100.47470400000003</c:v>
                </c:pt>
                <c:pt idx="6">
                  <c:v>106.36166064200602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C52-49A0-AA44-9C7CC47BD5A2}"/>
            </c:ext>
          </c:extLst>
        </c:ser>
        <c:ser>
          <c:idx val="16"/>
          <c:order val="15"/>
          <c:tx>
            <c:strRef>
              <c:f>'Chart 7'!$A$18</c:f>
              <c:strCache>
                <c:ptCount val="1"/>
                <c:pt idx="0">
                  <c:v>16</c:v>
                </c:pt>
              </c:strCache>
            </c:strRef>
          </c:tx>
          <c:spPr>
            <a:ln w="6350" cap="rnd" cmpd="sng" algn="ctr">
              <a:solidFill>
                <a:srgbClr val="A9A9A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7'!$B$18:$H$18</c:f>
              <c:numCache>
                <c:formatCode>0.0</c:formatCode>
                <c:ptCount val="7"/>
                <c:pt idx="0">
                  <c:v>100</c:v>
                </c:pt>
                <c:pt idx="1">
                  <c:v>91.5</c:v>
                </c:pt>
                <c:pt idx="2">
                  <c:v>96.532499999999999</c:v>
                </c:pt>
                <c:pt idx="3">
                  <c:v>98.945812499999988</c:v>
                </c:pt>
                <c:pt idx="6">
                  <c:v>104.07671103145327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C52-49A0-AA44-9C7CC47BD5A2}"/>
            </c:ext>
          </c:extLst>
        </c:ser>
        <c:ser>
          <c:idx val="17"/>
          <c:order val="16"/>
          <c:tx>
            <c:strRef>
              <c:f>'Chart 7'!$A$19</c:f>
              <c:strCache>
                <c:ptCount val="1"/>
                <c:pt idx="0">
                  <c:v>17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7'!$B$19:$H$19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C52-49A0-AA44-9C7CC47BD5A2}"/>
            </c:ext>
          </c:extLst>
        </c:ser>
        <c:ser>
          <c:idx val="18"/>
          <c:order val="17"/>
          <c:tx>
            <c:strRef>
              <c:f>'Chart 7'!$A$20</c:f>
              <c:strCache>
                <c:ptCount val="1"/>
                <c:pt idx="0">
                  <c:v>18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7'!$B$20:$H$20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C52-49A0-AA44-9C7CC47BD5A2}"/>
            </c:ext>
          </c:extLst>
        </c:ser>
        <c:ser>
          <c:idx val="19"/>
          <c:order val="18"/>
          <c:tx>
            <c:strRef>
              <c:f>'Chart 7'!$A$21</c:f>
              <c:strCache>
                <c:ptCount val="1"/>
                <c:pt idx="0">
                  <c:v>19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7'!$B$21:$H$21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C52-49A0-AA44-9C7CC47BD5A2}"/>
            </c:ext>
          </c:extLst>
        </c:ser>
        <c:ser>
          <c:idx val="20"/>
          <c:order val="19"/>
          <c:tx>
            <c:strRef>
              <c:f>'Chart 7'!$A$22</c:f>
              <c:strCache>
                <c:ptCount val="1"/>
                <c:pt idx="0">
                  <c:v>20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7'!$B$22:$H$22</c:f>
              <c:numCache>
                <c:formatCode>0.0</c:formatCode>
                <c:ptCount val="7"/>
                <c:pt idx="0">
                  <c:v>100</c:v>
                </c:pt>
                <c:pt idx="1">
                  <c:v>92</c:v>
                </c:pt>
                <c:pt idx="2">
                  <c:v>96.600000000000009</c:v>
                </c:pt>
                <c:pt idx="3">
                  <c:v>99.498000000000005</c:v>
                </c:pt>
                <c:pt idx="6">
                  <c:v>105.37828855153602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C52-49A0-AA44-9C7CC47BD5A2}"/>
            </c:ext>
          </c:extLst>
        </c:ser>
        <c:ser>
          <c:idx val="21"/>
          <c:order val="20"/>
          <c:tx>
            <c:strRef>
              <c:f>'Chart 7'!$A$23</c:f>
              <c:strCache>
                <c:ptCount val="1"/>
                <c:pt idx="0">
                  <c:v>21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7'!$B$23:$H$23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AC52-49A0-AA44-9C7CC47BD5A2}"/>
            </c:ext>
          </c:extLst>
        </c:ser>
        <c:ser>
          <c:idx val="22"/>
          <c:order val="21"/>
          <c:tx>
            <c:strRef>
              <c:f>'Chart 7'!$A$24</c:f>
              <c:strCache>
                <c:ptCount val="1"/>
                <c:pt idx="0">
                  <c:v>22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7'!$B$24:$H$24</c:f>
              <c:numCache>
                <c:formatCode>0.0</c:formatCode>
                <c:ptCount val="7"/>
                <c:pt idx="0">
                  <c:v>100</c:v>
                </c:pt>
                <c:pt idx="1">
                  <c:v>93</c:v>
                </c:pt>
                <c:pt idx="2">
                  <c:v>97.65</c:v>
                </c:pt>
                <c:pt idx="3">
                  <c:v>100.09125</c:v>
                </c:pt>
                <c:pt idx="6">
                  <c:v>106.11280856287125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C52-49A0-AA44-9C7CC47BD5A2}"/>
            </c:ext>
          </c:extLst>
        </c:ser>
        <c:ser>
          <c:idx val="23"/>
          <c:order val="22"/>
          <c:tx>
            <c:strRef>
              <c:f>'Chart 7'!$A$25</c:f>
              <c:strCache>
                <c:ptCount val="1"/>
                <c:pt idx="0">
                  <c:v>23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7'!$B$25:$H$25</c:f>
              <c:numCache>
                <c:formatCode>0.0</c:formatCode>
                <c:ptCount val="7"/>
                <c:pt idx="0">
                  <c:v>100</c:v>
                </c:pt>
                <c:pt idx="1">
                  <c:v>93.5</c:v>
                </c:pt>
                <c:pt idx="2">
                  <c:v>98.642499999999998</c:v>
                </c:pt>
                <c:pt idx="3">
                  <c:v>100.12213749999999</c:v>
                </c:pt>
                <c:pt idx="6">
                  <c:v>103.87235329890231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AC52-49A0-AA44-9C7CC47BD5A2}"/>
            </c:ext>
          </c:extLst>
        </c:ser>
        <c:ser>
          <c:idx val="24"/>
          <c:order val="23"/>
          <c:tx>
            <c:strRef>
              <c:f>'Chart 7'!$A$26</c:f>
              <c:strCache>
                <c:ptCount val="1"/>
                <c:pt idx="0">
                  <c:v>24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7'!$B$26:$H$26</c:f>
              <c:numCache>
                <c:formatCode>0.0</c:formatCode>
                <c:ptCount val="7"/>
                <c:pt idx="0">
                  <c:v>100</c:v>
                </c:pt>
                <c:pt idx="1">
                  <c:v>92</c:v>
                </c:pt>
                <c:pt idx="2">
                  <c:v>96.968000000000004</c:v>
                </c:pt>
                <c:pt idx="3">
                  <c:v>100.36188</c:v>
                </c:pt>
                <c:pt idx="6">
                  <c:v>106.18534225780883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C52-49A0-AA44-9C7CC47BD5A2}"/>
            </c:ext>
          </c:extLst>
        </c:ser>
        <c:ser>
          <c:idx val="25"/>
          <c:order val="24"/>
          <c:tx>
            <c:strRef>
              <c:f>'Chart 7'!$A$27</c:f>
              <c:strCache>
                <c:ptCount val="1"/>
                <c:pt idx="0">
                  <c:v>25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7'!$B$27:$H$27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AC52-49A0-AA44-9C7CC47BD5A2}"/>
            </c:ext>
          </c:extLst>
        </c:ser>
        <c:ser>
          <c:idx val="26"/>
          <c:order val="25"/>
          <c:tx>
            <c:strRef>
              <c:f>'Chart 7'!$A$28</c:f>
              <c:strCache>
                <c:ptCount val="1"/>
                <c:pt idx="0">
                  <c:v>26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7'!$B$28:$H$28</c:f>
              <c:numCache>
                <c:formatCode>0.0</c:formatCode>
                <c:ptCount val="7"/>
                <c:pt idx="0">
                  <c:v>100</c:v>
                </c:pt>
                <c:pt idx="1">
                  <c:v>93.300000000000011</c:v>
                </c:pt>
                <c:pt idx="2">
                  <c:v>98.89800000000001</c:v>
                </c:pt>
                <c:pt idx="3">
                  <c:v>101.568246</c:v>
                </c:pt>
                <c:pt idx="6">
                  <c:v>107.88958985830513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AC52-49A0-AA44-9C7CC47BD5A2}"/>
            </c:ext>
          </c:extLst>
        </c:ser>
        <c:ser>
          <c:idx val="27"/>
          <c:order val="26"/>
          <c:tx>
            <c:strRef>
              <c:f>'Chart 7'!$A$29</c:f>
              <c:strCache>
                <c:ptCount val="1"/>
                <c:pt idx="0">
                  <c:v>27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7'!$B$29:$H$29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AC52-49A0-AA44-9C7CC47BD5A2}"/>
            </c:ext>
          </c:extLst>
        </c:ser>
        <c:ser>
          <c:idx val="28"/>
          <c:order val="27"/>
          <c:tx>
            <c:strRef>
              <c:f>'Chart 7'!$A$30</c:f>
              <c:strCache>
                <c:ptCount val="1"/>
                <c:pt idx="0">
                  <c:v>28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7'!$B$30:$H$30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C52-49A0-AA44-9C7CC47BD5A2}"/>
            </c:ext>
          </c:extLst>
        </c:ser>
        <c:ser>
          <c:idx val="29"/>
          <c:order val="28"/>
          <c:tx>
            <c:strRef>
              <c:f>'Chart 7'!$A$31</c:f>
              <c:strCache>
                <c:ptCount val="1"/>
                <c:pt idx="0">
                  <c:v>29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7'!$B$31:$H$31</c:f>
              <c:numCache>
                <c:formatCode>0.0</c:formatCode>
                <c:ptCount val="7"/>
                <c:pt idx="0">
                  <c:v>100</c:v>
                </c:pt>
                <c:pt idx="1">
                  <c:v>92.600000000000009</c:v>
                </c:pt>
                <c:pt idx="2">
                  <c:v>97.785600000000017</c:v>
                </c:pt>
                <c:pt idx="3">
                  <c:v>100.71916800000002</c:v>
                </c:pt>
                <c:pt idx="6">
                  <c:v>106.671627049535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AC52-49A0-AA44-9C7CC47BD5A2}"/>
            </c:ext>
          </c:extLst>
        </c:ser>
        <c:ser>
          <c:idx val="30"/>
          <c:order val="29"/>
          <c:tx>
            <c:strRef>
              <c:f>'Chart 7'!$A$32</c:f>
              <c:strCache>
                <c:ptCount val="1"/>
                <c:pt idx="0">
                  <c:v>30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7'!$B$32:$H$32</c:f>
              <c:numCache>
                <c:formatCode>0.0</c:formatCode>
                <c:ptCount val="7"/>
                <c:pt idx="0">
                  <c:v>100</c:v>
                </c:pt>
                <c:pt idx="1">
                  <c:v>91.99</c:v>
                </c:pt>
                <c:pt idx="2">
                  <c:v>97.41740999999999</c:v>
                </c:pt>
                <c:pt idx="3">
                  <c:v>100.05742181099998</c:v>
                </c:pt>
                <c:pt idx="6">
                  <c:v>105.67052120993628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AC52-49A0-AA44-9C7CC47BD5A2}"/>
            </c:ext>
          </c:extLst>
        </c:ser>
        <c:ser>
          <c:idx val="31"/>
          <c:order val="30"/>
          <c:tx>
            <c:strRef>
              <c:f>'Chart 7'!$A$33</c:f>
              <c:strCache>
                <c:ptCount val="1"/>
                <c:pt idx="0">
                  <c:v>31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7'!$B$33:$H$33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AC52-49A0-AA44-9C7CC47BD5A2}"/>
            </c:ext>
          </c:extLst>
        </c:ser>
        <c:ser>
          <c:idx val="32"/>
          <c:order val="31"/>
          <c:tx>
            <c:strRef>
              <c:f>'Chart 7'!$A$34</c:f>
              <c:strCache>
                <c:ptCount val="1"/>
                <c:pt idx="0">
                  <c:v>32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7'!$B$34:$H$34</c:f>
              <c:numCache>
                <c:formatCode>0.0</c:formatCode>
                <c:ptCount val="7"/>
                <c:pt idx="0">
                  <c:v>100</c:v>
                </c:pt>
                <c:pt idx="1">
                  <c:v>92.9</c:v>
                </c:pt>
                <c:pt idx="2">
                  <c:v>97.823700000000002</c:v>
                </c:pt>
                <c:pt idx="3">
                  <c:v>100.3671162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AC52-49A0-AA44-9C7CC47BD5A2}"/>
            </c:ext>
          </c:extLst>
        </c:ser>
        <c:ser>
          <c:idx val="33"/>
          <c:order val="32"/>
          <c:tx>
            <c:strRef>
              <c:f>'Chart 7'!$A$35</c:f>
              <c:strCache>
                <c:ptCount val="1"/>
                <c:pt idx="0">
                  <c:v>33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7'!$B$35:$H$35</c:f>
              <c:numCache>
                <c:formatCode>0.0</c:formatCode>
                <c:ptCount val="7"/>
                <c:pt idx="0">
                  <c:v>100</c:v>
                </c:pt>
                <c:pt idx="1">
                  <c:v>92.100000000000009</c:v>
                </c:pt>
                <c:pt idx="2">
                  <c:v>96.612899999999996</c:v>
                </c:pt>
                <c:pt idx="3">
                  <c:v>98.313287040000006</c:v>
                </c:pt>
                <c:pt idx="6">
                  <c:v>103.35197070425431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AC52-49A0-AA44-9C7CC47BD5A2}"/>
            </c:ext>
          </c:extLst>
        </c:ser>
        <c:ser>
          <c:idx val="34"/>
          <c:order val="33"/>
          <c:tx>
            <c:strRef>
              <c:f>'Chart 7'!$A$36</c:f>
              <c:strCache>
                <c:ptCount val="1"/>
                <c:pt idx="0">
                  <c:v>34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7'!$B$36:$H$36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AC52-49A0-AA44-9C7CC47BD5A2}"/>
            </c:ext>
          </c:extLst>
        </c:ser>
        <c:ser>
          <c:idx val="35"/>
          <c:order val="34"/>
          <c:tx>
            <c:strRef>
              <c:f>'Chart 7'!$A$37</c:f>
              <c:strCache>
                <c:ptCount val="1"/>
                <c:pt idx="0">
                  <c:v>35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7'!$B$37:$H$37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AC52-49A0-AA44-9C7CC47BD5A2}"/>
            </c:ext>
          </c:extLst>
        </c:ser>
        <c:ser>
          <c:idx val="36"/>
          <c:order val="35"/>
          <c:tx>
            <c:strRef>
              <c:f>'Chart 7'!$A$38</c:f>
              <c:strCache>
                <c:ptCount val="1"/>
                <c:pt idx="0">
                  <c:v>36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7'!$B$38:$H$38</c:f>
              <c:numCache>
                <c:formatCode>0.0</c:formatCode>
                <c:ptCount val="7"/>
                <c:pt idx="0">
                  <c:v>100</c:v>
                </c:pt>
                <c:pt idx="1">
                  <c:v>92</c:v>
                </c:pt>
                <c:pt idx="2">
                  <c:v>96.600000000000009</c:v>
                </c:pt>
                <c:pt idx="3">
                  <c:v>99.498000000000005</c:v>
                </c:pt>
                <c:pt idx="6">
                  <c:v>106.62550606400001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AC52-49A0-AA44-9C7CC47BD5A2}"/>
            </c:ext>
          </c:extLst>
        </c:ser>
        <c:ser>
          <c:idx val="37"/>
          <c:order val="36"/>
          <c:tx>
            <c:strRef>
              <c:f>'Chart 7'!$A$39</c:f>
              <c:strCache>
                <c:ptCount val="1"/>
                <c:pt idx="0">
                  <c:v>37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7'!$B$39:$H$39</c:f>
              <c:numCache>
                <c:formatCode>0.0</c:formatCode>
                <c:ptCount val="7"/>
                <c:pt idx="0">
                  <c:v>100</c:v>
                </c:pt>
                <c:pt idx="1">
                  <c:v>92</c:v>
                </c:pt>
                <c:pt idx="2">
                  <c:v>97.427999999999997</c:v>
                </c:pt>
                <c:pt idx="3">
                  <c:v>99.766272000000001</c:v>
                </c:pt>
                <c:pt idx="6">
                  <c:v>105.25029128269821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AC52-49A0-AA44-9C7CC47BD5A2}"/>
            </c:ext>
          </c:extLst>
        </c:ser>
        <c:ser>
          <c:idx val="38"/>
          <c:order val="37"/>
          <c:tx>
            <c:strRef>
              <c:f>'Chart 7'!$A$40</c:f>
              <c:strCache>
                <c:ptCount val="1"/>
                <c:pt idx="0">
                  <c:v>38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7'!$B$40:$H$40</c:f>
              <c:numCache>
                <c:formatCode>0.0</c:formatCode>
                <c:ptCount val="7"/>
                <c:pt idx="0">
                  <c:v>100</c:v>
                </c:pt>
                <c:pt idx="1">
                  <c:v>92.016099999999994</c:v>
                </c:pt>
                <c:pt idx="2">
                  <c:v>96.932612239099996</c:v>
                </c:pt>
                <c:pt idx="3">
                  <c:v>99.678519278609215</c:v>
                </c:pt>
                <c:pt idx="6">
                  <c:v>105.37625348888977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AC52-49A0-AA44-9C7CC47BD5A2}"/>
            </c:ext>
          </c:extLst>
        </c:ser>
        <c:ser>
          <c:idx val="39"/>
          <c:order val="38"/>
          <c:tx>
            <c:strRef>
              <c:f>'Chart 7'!$A$41</c:f>
              <c:strCache>
                <c:ptCount val="1"/>
                <c:pt idx="0">
                  <c:v>39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7'!$B$41:$H$41</c:f>
              <c:numCache>
                <c:formatCode>0.0</c:formatCode>
                <c:ptCount val="7"/>
                <c:pt idx="0">
                  <c:v>100</c:v>
                </c:pt>
                <c:pt idx="1">
                  <c:v>91.8</c:v>
                </c:pt>
                <c:pt idx="2">
                  <c:v>97.216199999999986</c:v>
                </c:pt>
                <c:pt idx="3">
                  <c:v>99.549388799999988</c:v>
                </c:pt>
                <c:pt idx="6">
                  <c:v>104.60891624813566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AC52-49A0-AA44-9C7CC47BD5A2}"/>
            </c:ext>
          </c:extLst>
        </c:ser>
        <c:ser>
          <c:idx val="40"/>
          <c:order val="39"/>
          <c:tx>
            <c:strRef>
              <c:f>'Chart 7'!$A$42</c:f>
              <c:strCache>
                <c:ptCount val="1"/>
                <c:pt idx="0">
                  <c:v>40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7'!$B$42:$H$42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AC52-49A0-AA44-9C7CC47BD5A2}"/>
            </c:ext>
          </c:extLst>
        </c:ser>
        <c:ser>
          <c:idx val="41"/>
          <c:order val="40"/>
          <c:tx>
            <c:strRef>
              <c:f>'Chart 7'!$A$43</c:f>
              <c:strCache>
                <c:ptCount val="1"/>
                <c:pt idx="0">
                  <c:v>41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7'!$B$43:$H$43</c:f>
              <c:numCache>
                <c:formatCode>0.0</c:formatCode>
                <c:ptCount val="7"/>
                <c:pt idx="0">
                  <c:v>100</c:v>
                </c:pt>
                <c:pt idx="1">
                  <c:v>91.9</c:v>
                </c:pt>
                <c:pt idx="2">
                  <c:v>96.035499999999999</c:v>
                </c:pt>
                <c:pt idx="3">
                  <c:v>98.916565000000006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AC52-49A0-AA44-9C7CC47BD5A2}"/>
            </c:ext>
          </c:extLst>
        </c:ser>
        <c:ser>
          <c:idx val="42"/>
          <c:order val="41"/>
          <c:tx>
            <c:strRef>
              <c:f>'Chart 7'!$A$44</c:f>
              <c:strCache>
                <c:ptCount val="1"/>
                <c:pt idx="0">
                  <c:v>42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7'!$B$44:$H$44</c:f>
              <c:numCache>
                <c:formatCode>0.0</c:formatCode>
                <c:ptCount val="7"/>
                <c:pt idx="0">
                  <c:v>100</c:v>
                </c:pt>
                <c:pt idx="1">
                  <c:v>93</c:v>
                </c:pt>
                <c:pt idx="2">
                  <c:v>96.72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AC52-49A0-AA44-9C7CC47BD5A2}"/>
            </c:ext>
          </c:extLst>
        </c:ser>
        <c:ser>
          <c:idx val="43"/>
          <c:order val="42"/>
          <c:tx>
            <c:strRef>
              <c:f>'Chart 7'!$A$45</c:f>
              <c:strCache>
                <c:ptCount val="1"/>
                <c:pt idx="0">
                  <c:v>43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7'!$B$45:$H$45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AC52-49A0-AA44-9C7CC47BD5A2}"/>
            </c:ext>
          </c:extLst>
        </c:ser>
        <c:ser>
          <c:idx val="44"/>
          <c:order val="43"/>
          <c:tx>
            <c:strRef>
              <c:f>'Chart 7'!$A$46</c:f>
              <c:strCache>
                <c:ptCount val="1"/>
                <c:pt idx="0">
                  <c:v>44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7'!$B$46:$H$46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AC52-49A0-AA44-9C7CC47BD5A2}"/>
            </c:ext>
          </c:extLst>
        </c:ser>
        <c:ser>
          <c:idx val="45"/>
          <c:order val="44"/>
          <c:tx>
            <c:strRef>
              <c:f>'Chart 7'!$A$47</c:f>
              <c:strCache>
                <c:ptCount val="1"/>
                <c:pt idx="0">
                  <c:v>45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7'!$B$47:$H$47</c:f>
              <c:numCache>
                <c:formatCode>0.0</c:formatCode>
                <c:ptCount val="7"/>
                <c:pt idx="0">
                  <c:v>100</c:v>
                </c:pt>
                <c:pt idx="1">
                  <c:v>92.05</c:v>
                </c:pt>
                <c:pt idx="2">
                  <c:v>97.538481250000004</c:v>
                </c:pt>
                <c:pt idx="3">
                  <c:v>101.11082812578124</c:v>
                </c:pt>
                <c:pt idx="6">
                  <c:v>108.31066070448847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AC52-49A0-AA44-9C7CC47BD5A2}"/>
            </c:ext>
          </c:extLst>
        </c:ser>
        <c:ser>
          <c:idx val="46"/>
          <c:order val="45"/>
          <c:tx>
            <c:strRef>
              <c:f>'Chart 7'!$A$48</c:f>
              <c:strCache>
                <c:ptCount val="1"/>
                <c:pt idx="0">
                  <c:v>46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7'!$B$48:$H$48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AC52-49A0-AA44-9C7CC47BD5A2}"/>
            </c:ext>
          </c:extLst>
        </c:ser>
        <c:ser>
          <c:idx val="47"/>
          <c:order val="46"/>
          <c:tx>
            <c:strRef>
              <c:f>'Chart 7'!$A$49</c:f>
              <c:strCache>
                <c:ptCount val="1"/>
                <c:pt idx="0">
                  <c:v>47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7'!$B$49:$H$49</c:f>
              <c:numCache>
                <c:formatCode>0.0</c:formatCode>
                <c:ptCount val="7"/>
                <c:pt idx="0">
                  <c:v>100</c:v>
                </c:pt>
                <c:pt idx="1">
                  <c:v>92.800000000000011</c:v>
                </c:pt>
                <c:pt idx="2">
                  <c:v>98.368000000000023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AC52-49A0-AA44-9C7CC47BD5A2}"/>
            </c:ext>
          </c:extLst>
        </c:ser>
        <c:ser>
          <c:idx val="48"/>
          <c:order val="47"/>
          <c:tx>
            <c:strRef>
              <c:f>'Chart 7'!$A$50</c:f>
              <c:strCache>
                <c:ptCount val="1"/>
                <c:pt idx="0">
                  <c:v>48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7'!$B$50:$H$50</c:f>
              <c:numCache>
                <c:formatCode>0.0</c:formatCode>
                <c:ptCount val="7"/>
                <c:pt idx="0">
                  <c:v>100</c:v>
                </c:pt>
                <c:pt idx="1">
                  <c:v>92.800000000000011</c:v>
                </c:pt>
                <c:pt idx="2">
                  <c:v>98.089600000000004</c:v>
                </c:pt>
                <c:pt idx="3">
                  <c:v>101.03228800000001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AC52-49A0-AA44-9C7CC47BD5A2}"/>
            </c:ext>
          </c:extLst>
        </c:ser>
        <c:ser>
          <c:idx val="49"/>
          <c:order val="48"/>
          <c:tx>
            <c:strRef>
              <c:f>'Chart 7'!$A$51</c:f>
              <c:strCache>
                <c:ptCount val="1"/>
                <c:pt idx="0">
                  <c:v>49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7'!$B$51:$H$51</c:f>
              <c:numCache>
                <c:formatCode>0.0</c:formatCode>
                <c:ptCount val="7"/>
                <c:pt idx="0">
                  <c:v>100</c:v>
                </c:pt>
                <c:pt idx="1">
                  <c:v>92.100000000000009</c:v>
                </c:pt>
                <c:pt idx="2">
                  <c:v>98.270700000000005</c:v>
                </c:pt>
                <c:pt idx="3">
                  <c:v>102.59461080000001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AC52-49A0-AA44-9C7CC47BD5A2}"/>
            </c:ext>
          </c:extLst>
        </c:ser>
        <c:ser>
          <c:idx val="50"/>
          <c:order val="49"/>
          <c:tx>
            <c:strRef>
              <c:f>'Chart 7'!$A$52</c:f>
              <c:strCache>
                <c:ptCount val="1"/>
                <c:pt idx="0">
                  <c:v>50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7'!$B$52:$H$52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AC52-49A0-AA44-9C7CC47BD5A2}"/>
            </c:ext>
          </c:extLst>
        </c:ser>
        <c:ser>
          <c:idx val="51"/>
          <c:order val="50"/>
          <c:tx>
            <c:strRef>
              <c:f>'Chart 7'!$A$53</c:f>
              <c:strCache>
                <c:ptCount val="1"/>
                <c:pt idx="0">
                  <c:v>51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7'!$B$53:$H$53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AC52-49A0-AA44-9C7CC47BD5A2}"/>
            </c:ext>
          </c:extLst>
        </c:ser>
        <c:ser>
          <c:idx val="52"/>
          <c:order val="51"/>
          <c:tx>
            <c:strRef>
              <c:f>'Chart 7'!$A$54</c:f>
              <c:strCache>
                <c:ptCount val="1"/>
                <c:pt idx="0">
                  <c:v>52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7'!$B$54:$H$54</c:f>
              <c:numCache>
                <c:formatCode>0.0</c:formatCode>
                <c:ptCount val="7"/>
                <c:pt idx="0">
                  <c:v>100</c:v>
                </c:pt>
                <c:pt idx="1">
                  <c:v>92</c:v>
                </c:pt>
                <c:pt idx="2">
                  <c:v>96.784000000000006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AC52-49A0-AA44-9C7CC47BD5A2}"/>
            </c:ext>
          </c:extLst>
        </c:ser>
        <c:ser>
          <c:idx val="53"/>
          <c:order val="52"/>
          <c:tx>
            <c:strRef>
              <c:f>'Chart 7'!$A$55</c:f>
              <c:strCache>
                <c:ptCount val="1"/>
                <c:pt idx="0">
                  <c:v>53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7'!$B$55:$H$55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AC52-49A0-AA44-9C7CC47BD5A2}"/>
            </c:ext>
          </c:extLst>
        </c:ser>
        <c:ser>
          <c:idx val="54"/>
          <c:order val="53"/>
          <c:tx>
            <c:strRef>
              <c:f>'Chart 7'!$A$56</c:f>
              <c:strCache>
                <c:ptCount val="1"/>
                <c:pt idx="0">
                  <c:v>54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7'!$B$56:$H$56</c:f>
              <c:numCache>
                <c:formatCode>0.0</c:formatCode>
                <c:ptCount val="7"/>
                <c:pt idx="0">
                  <c:v>100</c:v>
                </c:pt>
                <c:pt idx="1">
                  <c:v>91.5</c:v>
                </c:pt>
                <c:pt idx="2">
                  <c:v>95.16</c:v>
                </c:pt>
                <c:pt idx="3">
                  <c:v>97.538999999999987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5-AC52-49A0-AA44-9C7CC47BD5A2}"/>
            </c:ext>
          </c:extLst>
        </c:ser>
        <c:ser>
          <c:idx val="55"/>
          <c:order val="54"/>
          <c:tx>
            <c:strRef>
              <c:f>'Chart 7'!$A$57</c:f>
              <c:strCache>
                <c:ptCount val="1"/>
                <c:pt idx="0">
                  <c:v>55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7'!$B$57:$H$57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AC52-49A0-AA44-9C7CC47BD5A2}"/>
            </c:ext>
          </c:extLst>
        </c:ser>
        <c:ser>
          <c:idx val="56"/>
          <c:order val="55"/>
          <c:tx>
            <c:strRef>
              <c:f>'Chart 7'!$A$58</c:f>
              <c:strCache>
                <c:ptCount val="1"/>
                <c:pt idx="0">
                  <c:v>56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7'!$B$58:$H$58</c:f>
              <c:numCache>
                <c:formatCode>0.0</c:formatCode>
                <c:ptCount val="7"/>
                <c:pt idx="0">
                  <c:v>100</c:v>
                </c:pt>
                <c:pt idx="1">
                  <c:v>92.5</c:v>
                </c:pt>
                <c:pt idx="2">
                  <c:v>97.495000000000005</c:v>
                </c:pt>
                <c:pt idx="3">
                  <c:v>99.444900000000004</c:v>
                </c:pt>
                <c:pt idx="6">
                  <c:v>103.98675058045313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AC52-49A0-AA44-9C7CC47BD5A2}"/>
            </c:ext>
          </c:extLst>
        </c:ser>
        <c:ser>
          <c:idx val="57"/>
          <c:order val="56"/>
          <c:tx>
            <c:strRef>
              <c:f>'Chart 7'!$A$59</c:f>
              <c:strCache>
                <c:ptCount val="1"/>
                <c:pt idx="0">
                  <c:v>57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7'!$B$59:$H$59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AC52-49A0-AA44-9C7CC47BD5A2}"/>
            </c:ext>
          </c:extLst>
        </c:ser>
        <c:ser>
          <c:idx val="58"/>
          <c:order val="57"/>
          <c:tx>
            <c:strRef>
              <c:f>'Chart 7'!$A$60</c:f>
              <c:strCache>
                <c:ptCount val="1"/>
                <c:pt idx="0">
                  <c:v>58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7'!$B$60:$H$60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9-AC52-49A0-AA44-9C7CC47BD5A2}"/>
            </c:ext>
          </c:extLst>
        </c:ser>
        <c:ser>
          <c:idx val="59"/>
          <c:order val="58"/>
          <c:tx>
            <c:strRef>
              <c:f>'Chart 7'!$A$61</c:f>
              <c:strCache>
                <c:ptCount val="1"/>
                <c:pt idx="0">
                  <c:v>59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7'!$B$61:$H$61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A-AC52-49A0-AA44-9C7CC47BD5A2}"/>
            </c:ext>
          </c:extLst>
        </c:ser>
        <c:ser>
          <c:idx val="60"/>
          <c:order val="59"/>
          <c:tx>
            <c:strRef>
              <c:f>'Chart 7'!$A$62</c:f>
              <c:strCache>
                <c:ptCount val="1"/>
                <c:pt idx="0">
                  <c:v>60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7'!$B$62:$H$62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AC52-49A0-AA44-9C7CC47BD5A2}"/>
            </c:ext>
          </c:extLst>
        </c:ser>
        <c:ser>
          <c:idx val="61"/>
          <c:order val="60"/>
          <c:tx>
            <c:strRef>
              <c:f>'Chart 7'!$A$63</c:f>
              <c:strCache>
                <c:ptCount val="1"/>
                <c:pt idx="0">
                  <c:v>61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7'!$B$63:$H$63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C-AC52-49A0-AA44-9C7CC47BD5A2}"/>
            </c:ext>
          </c:extLst>
        </c:ser>
        <c:ser>
          <c:idx val="62"/>
          <c:order val="61"/>
          <c:tx>
            <c:strRef>
              <c:f>'Chart 7'!$A$64</c:f>
              <c:strCache>
                <c:ptCount val="1"/>
                <c:pt idx="0">
                  <c:v>62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7'!$B$64:$H$64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D-AC52-49A0-AA44-9C7CC47BD5A2}"/>
            </c:ext>
          </c:extLst>
        </c:ser>
        <c:ser>
          <c:idx val="63"/>
          <c:order val="62"/>
          <c:tx>
            <c:strRef>
              <c:f>'Chart 7'!$A$65</c:f>
              <c:strCache>
                <c:ptCount val="1"/>
                <c:pt idx="0">
                  <c:v>63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7'!$B$65:$H$65</c:f>
              <c:numCache>
                <c:formatCode>0.0</c:formatCode>
                <c:ptCount val="7"/>
                <c:pt idx="0">
                  <c:v>100</c:v>
                </c:pt>
                <c:pt idx="1">
                  <c:v>92</c:v>
                </c:pt>
                <c:pt idx="2">
                  <c:v>95.68</c:v>
                </c:pt>
                <c:pt idx="3">
                  <c:v>98.646079999999998</c:v>
                </c:pt>
                <c:pt idx="6">
                  <c:v>104.57818148695981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AC52-49A0-AA44-9C7CC47BD5A2}"/>
            </c:ext>
          </c:extLst>
        </c:ser>
        <c:ser>
          <c:idx val="64"/>
          <c:order val="63"/>
          <c:tx>
            <c:strRef>
              <c:f>'Chart 7'!$A$66</c:f>
              <c:strCache>
                <c:ptCount val="1"/>
                <c:pt idx="0">
                  <c:v>64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7'!$B$66:$H$66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AC52-49A0-AA44-9C7CC47BD5A2}"/>
            </c:ext>
          </c:extLst>
        </c:ser>
        <c:ser>
          <c:idx val="65"/>
          <c:order val="64"/>
          <c:tx>
            <c:strRef>
              <c:f>'Chart 7'!$A$67</c:f>
              <c:strCache>
                <c:ptCount val="1"/>
                <c:pt idx="0">
                  <c:v>65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7'!$B$67:$H$67</c:f>
              <c:numCache>
                <c:formatCode>0.0</c:formatCode>
                <c:ptCount val="7"/>
                <c:pt idx="0">
                  <c:v>100</c:v>
                </c:pt>
                <c:pt idx="1">
                  <c:v>91.7</c:v>
                </c:pt>
                <c:pt idx="2">
                  <c:v>97.018600000000006</c:v>
                </c:pt>
                <c:pt idx="3">
                  <c:v>99.735120800000004</c:v>
                </c:pt>
                <c:pt idx="6">
                  <c:v>105.63040583330114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0-AC52-49A0-AA44-9C7CC47BD5A2}"/>
            </c:ext>
          </c:extLst>
        </c:ser>
        <c:ser>
          <c:idx val="66"/>
          <c:order val="65"/>
          <c:tx>
            <c:strRef>
              <c:f>'Chart 7'!$A$68</c:f>
              <c:strCache>
                <c:ptCount val="1"/>
                <c:pt idx="0">
                  <c:v>66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7'!$B$68:$H$68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1-AC52-49A0-AA44-9C7CC47BD5A2}"/>
            </c:ext>
          </c:extLst>
        </c:ser>
        <c:ser>
          <c:idx val="67"/>
          <c:order val="66"/>
          <c:tx>
            <c:strRef>
              <c:f>'Chart 7'!$A$69</c:f>
              <c:strCache>
                <c:ptCount val="1"/>
                <c:pt idx="0">
                  <c:v>67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7'!$B$69:$H$69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2-AC52-49A0-AA44-9C7CC47BD5A2}"/>
            </c:ext>
          </c:extLst>
        </c:ser>
        <c:ser>
          <c:idx val="68"/>
          <c:order val="67"/>
          <c:tx>
            <c:strRef>
              <c:f>'Chart 7'!$A$70</c:f>
              <c:strCache>
                <c:ptCount val="1"/>
                <c:pt idx="0">
                  <c:v>68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7'!$B$70:$H$70</c:f>
              <c:numCache>
                <c:formatCode>0.0</c:formatCode>
                <c:ptCount val="7"/>
                <c:pt idx="0">
                  <c:v>100</c:v>
                </c:pt>
                <c:pt idx="1">
                  <c:v>92.100000000000009</c:v>
                </c:pt>
                <c:pt idx="2">
                  <c:v>96.889200000000017</c:v>
                </c:pt>
                <c:pt idx="3">
                  <c:v>99.892765200000014</c:v>
                </c:pt>
                <c:pt idx="6">
                  <c:v>105.69185737938949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AC52-49A0-AA44-9C7CC47BD5A2}"/>
            </c:ext>
          </c:extLst>
        </c:ser>
        <c:ser>
          <c:idx val="69"/>
          <c:order val="68"/>
          <c:tx>
            <c:strRef>
              <c:f>'Chart 7'!$A$71</c:f>
              <c:strCache>
                <c:ptCount val="1"/>
                <c:pt idx="0">
                  <c:v>69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7'!$B$71:$H$71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4-AC52-49A0-AA44-9C7CC47BD5A2}"/>
            </c:ext>
          </c:extLst>
        </c:ser>
        <c:ser>
          <c:idx val="70"/>
          <c:order val="69"/>
          <c:tx>
            <c:strRef>
              <c:f>'Chart 7'!$A$72</c:f>
              <c:strCache>
                <c:ptCount val="1"/>
                <c:pt idx="0">
                  <c:v>70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7'!$B$72:$H$72</c:f>
              <c:numCache>
                <c:formatCode>0.0</c:formatCode>
                <c:ptCount val="7"/>
                <c:pt idx="0">
                  <c:v>100</c:v>
                </c:pt>
                <c:pt idx="1">
                  <c:v>91</c:v>
                </c:pt>
                <c:pt idx="2">
                  <c:v>96.914999999999992</c:v>
                </c:pt>
                <c:pt idx="3">
                  <c:v>98.174894999999978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5-AC52-49A0-AA44-9C7CC47BD5A2}"/>
            </c:ext>
          </c:extLst>
        </c:ser>
        <c:ser>
          <c:idx val="71"/>
          <c:order val="70"/>
          <c:tx>
            <c:strRef>
              <c:f>'Chart 7'!$A$73</c:f>
              <c:strCache>
                <c:ptCount val="1"/>
                <c:pt idx="0">
                  <c:v>71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7'!$B$73:$H$73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6-AC52-49A0-AA44-9C7CC47BD5A2}"/>
            </c:ext>
          </c:extLst>
        </c:ser>
        <c:ser>
          <c:idx val="72"/>
          <c:order val="71"/>
          <c:tx>
            <c:strRef>
              <c:f>'Chart 7'!$A$74</c:f>
              <c:strCache>
                <c:ptCount val="1"/>
                <c:pt idx="0">
                  <c:v>72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7'!$B$74:$H$74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7-AC52-49A0-AA44-9C7CC47BD5A2}"/>
            </c:ext>
          </c:extLst>
        </c:ser>
        <c:ser>
          <c:idx val="73"/>
          <c:order val="72"/>
          <c:tx>
            <c:strRef>
              <c:f>'Chart 7'!$A$75</c:f>
              <c:strCache>
                <c:ptCount val="1"/>
                <c:pt idx="0">
                  <c:v>73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7'!$B$75:$H$75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8-AC52-49A0-AA44-9C7CC47BD5A2}"/>
            </c:ext>
          </c:extLst>
        </c:ser>
        <c:ser>
          <c:idx val="74"/>
          <c:order val="73"/>
          <c:tx>
            <c:strRef>
              <c:f>'Chart 7'!$A$76</c:f>
              <c:strCache>
                <c:ptCount val="1"/>
                <c:pt idx="0">
                  <c:v>74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7'!$B$76:$H$76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9-AC52-49A0-AA44-9C7CC47BD5A2}"/>
            </c:ext>
          </c:extLst>
        </c:ser>
        <c:ser>
          <c:idx val="75"/>
          <c:order val="74"/>
          <c:tx>
            <c:strRef>
              <c:f>'Chart 7'!$A$77</c:f>
              <c:strCache>
                <c:ptCount val="1"/>
                <c:pt idx="0">
                  <c:v>75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7'!$B$77:$H$77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A-AC52-49A0-AA44-9C7CC47BD5A2}"/>
            </c:ext>
          </c:extLst>
        </c:ser>
        <c:ser>
          <c:idx val="76"/>
          <c:order val="75"/>
          <c:tx>
            <c:strRef>
              <c:f>'Chart 7'!$A$78</c:f>
              <c:strCache>
                <c:ptCount val="1"/>
                <c:pt idx="0">
                  <c:v>76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7'!$B$78:$H$78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B-AC52-49A0-AA44-9C7CC47BD5A2}"/>
            </c:ext>
          </c:extLst>
        </c:ser>
        <c:ser>
          <c:idx val="77"/>
          <c:order val="76"/>
          <c:tx>
            <c:strRef>
              <c:f>'Chart 7'!$A$79</c:f>
              <c:strCache>
                <c:ptCount val="1"/>
                <c:pt idx="0">
                  <c:v>77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7'!$B$79:$H$79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C-AC52-49A0-AA44-9C7CC47BD5A2}"/>
            </c:ext>
          </c:extLst>
        </c:ser>
        <c:ser>
          <c:idx val="78"/>
          <c:order val="77"/>
          <c:tx>
            <c:strRef>
              <c:f>'Chart 7'!$A$80</c:f>
              <c:strCache>
                <c:ptCount val="1"/>
                <c:pt idx="0">
                  <c:v>78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7'!$B$80:$H$80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D-AC52-49A0-AA44-9C7CC47BD5A2}"/>
            </c:ext>
          </c:extLst>
        </c:ser>
        <c:ser>
          <c:idx val="79"/>
          <c:order val="78"/>
          <c:tx>
            <c:strRef>
              <c:f>'Chart 7'!$A$81</c:f>
              <c:strCache>
                <c:ptCount val="1"/>
                <c:pt idx="0">
                  <c:v>79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7'!$B$81:$H$81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AC52-49A0-AA44-9C7CC47BD5A2}"/>
            </c:ext>
          </c:extLst>
        </c:ser>
        <c:ser>
          <c:idx val="80"/>
          <c:order val="79"/>
          <c:tx>
            <c:strRef>
              <c:f>'Chart 7'!$A$82</c:f>
              <c:strCache>
                <c:ptCount val="1"/>
                <c:pt idx="0">
                  <c:v>80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7'!$B$82:$H$82</c:f>
              <c:numCache>
                <c:formatCode>0.0</c:formatCode>
                <c:ptCount val="7"/>
                <c:pt idx="0">
                  <c:v>100</c:v>
                </c:pt>
                <c:pt idx="1">
                  <c:v>91.2</c:v>
                </c:pt>
                <c:pt idx="2">
                  <c:v>95.395200000000003</c:v>
                </c:pt>
                <c:pt idx="3">
                  <c:v>97.970870399999995</c:v>
                </c:pt>
                <c:pt idx="6">
                  <c:v>103.25342884937251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AC52-49A0-AA44-9C7CC47BD5A2}"/>
            </c:ext>
          </c:extLst>
        </c:ser>
        <c:ser>
          <c:idx val="81"/>
          <c:order val="80"/>
          <c:tx>
            <c:strRef>
              <c:f>'Chart 7'!$A$83</c:f>
              <c:strCache>
                <c:ptCount val="1"/>
                <c:pt idx="0">
                  <c:v>81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7'!$B$83:$H$83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AC52-49A0-AA44-9C7CC47BD5A2}"/>
            </c:ext>
          </c:extLst>
        </c:ser>
        <c:ser>
          <c:idx val="82"/>
          <c:order val="81"/>
          <c:tx>
            <c:strRef>
              <c:f>'Chart 7'!$A$84</c:f>
              <c:strCache>
                <c:ptCount val="1"/>
                <c:pt idx="0">
                  <c:v>82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7'!$B$84:$H$84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AC52-49A0-AA44-9C7CC47BD5A2}"/>
            </c:ext>
          </c:extLst>
        </c:ser>
        <c:ser>
          <c:idx val="83"/>
          <c:order val="82"/>
          <c:tx>
            <c:strRef>
              <c:f>'Chart 7'!$A$85</c:f>
              <c:strCache>
                <c:ptCount val="1"/>
                <c:pt idx="0">
                  <c:v>83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7'!$B$85:$H$85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AC52-49A0-AA44-9C7CC47BD5A2}"/>
            </c:ext>
          </c:extLst>
        </c:ser>
        <c:ser>
          <c:idx val="84"/>
          <c:order val="83"/>
          <c:tx>
            <c:strRef>
              <c:f>'Chart 7'!$A$86</c:f>
              <c:strCache>
                <c:ptCount val="1"/>
                <c:pt idx="0">
                  <c:v>84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7'!$B$86:$H$86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AC52-49A0-AA44-9C7CC47BD5A2}"/>
            </c:ext>
          </c:extLst>
        </c:ser>
        <c:ser>
          <c:idx val="85"/>
          <c:order val="84"/>
          <c:tx>
            <c:strRef>
              <c:f>'Chart 7'!$A$87</c:f>
              <c:strCache>
                <c:ptCount val="1"/>
                <c:pt idx="0">
                  <c:v>85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7'!$B$87:$H$87</c:f>
              <c:numCache>
                <c:formatCode>0.0</c:formatCode>
                <c:ptCount val="7"/>
                <c:pt idx="0">
                  <c:v>100</c:v>
                </c:pt>
                <c:pt idx="1">
                  <c:v>92.036000000000001</c:v>
                </c:pt>
                <c:pt idx="2">
                  <c:v>96.784137240000007</c:v>
                </c:pt>
                <c:pt idx="3">
                  <c:v>100.2567520841712</c:v>
                </c:pt>
                <c:pt idx="6">
                  <c:v>106.4788712666692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4-AC52-49A0-AA44-9C7CC47BD5A2}"/>
            </c:ext>
          </c:extLst>
        </c:ser>
        <c:ser>
          <c:idx val="86"/>
          <c:order val="85"/>
          <c:tx>
            <c:strRef>
              <c:f>'Chart 7'!$A$88</c:f>
              <c:strCache>
                <c:ptCount val="1"/>
                <c:pt idx="0">
                  <c:v>86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7'!$B$88:$H$88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5-AC52-49A0-AA44-9C7CC47BD5A2}"/>
            </c:ext>
          </c:extLst>
        </c:ser>
        <c:ser>
          <c:idx val="87"/>
          <c:order val="86"/>
          <c:tx>
            <c:strRef>
              <c:f>'Chart 7'!$A$89</c:f>
              <c:strCache>
                <c:ptCount val="1"/>
                <c:pt idx="0">
                  <c:v>87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7'!$B$89:$H$89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6-AC52-49A0-AA44-9C7CC47BD5A2}"/>
            </c:ext>
          </c:extLst>
        </c:ser>
        <c:ser>
          <c:idx val="88"/>
          <c:order val="87"/>
          <c:tx>
            <c:strRef>
              <c:f>'Chart 7'!$A$90</c:f>
              <c:strCache>
                <c:ptCount val="1"/>
                <c:pt idx="0">
                  <c:v>88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7'!$B$90:$H$90</c:f>
              <c:numCache>
                <c:formatCode>0.0</c:formatCode>
                <c:ptCount val="7"/>
                <c:pt idx="0">
                  <c:v>100</c:v>
                </c:pt>
                <c:pt idx="1">
                  <c:v>92</c:v>
                </c:pt>
                <c:pt idx="2">
                  <c:v>95.68</c:v>
                </c:pt>
                <c:pt idx="3">
                  <c:v>98.55040000000001</c:v>
                </c:pt>
                <c:pt idx="6">
                  <c:v>103.55604856711113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7-AC52-49A0-AA44-9C7CC47BD5A2}"/>
            </c:ext>
          </c:extLst>
        </c:ser>
        <c:ser>
          <c:idx val="89"/>
          <c:order val="88"/>
          <c:tx>
            <c:strRef>
              <c:f>'Chart 7'!$A$91</c:f>
              <c:strCache>
                <c:ptCount val="1"/>
                <c:pt idx="0">
                  <c:v>89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7'!$B$91:$H$91</c:f>
              <c:numCache>
                <c:formatCode>0.0</c:formatCode>
                <c:ptCount val="7"/>
                <c:pt idx="0">
                  <c:v>100</c:v>
                </c:pt>
                <c:pt idx="1">
                  <c:v>91.8</c:v>
                </c:pt>
                <c:pt idx="2">
                  <c:v>97.858800000000002</c:v>
                </c:pt>
                <c:pt idx="3">
                  <c:v>99.913834799999989</c:v>
                </c:pt>
                <c:pt idx="6">
                  <c:v>106.75863371239721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8-AC52-49A0-AA44-9C7CC47BD5A2}"/>
            </c:ext>
          </c:extLst>
        </c:ser>
        <c:ser>
          <c:idx val="90"/>
          <c:order val="89"/>
          <c:tx>
            <c:strRef>
              <c:f>'Chart 7'!$A$92</c:f>
              <c:strCache>
                <c:ptCount val="1"/>
                <c:pt idx="0">
                  <c:v>90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7'!$B$92:$H$92</c:f>
              <c:numCache>
                <c:formatCode>0.0</c:formatCode>
                <c:ptCount val="7"/>
                <c:pt idx="0">
                  <c:v>100</c:v>
                </c:pt>
                <c:pt idx="1">
                  <c:v>91.715000000000003</c:v>
                </c:pt>
                <c:pt idx="2">
                  <c:v>96.357613299999997</c:v>
                </c:pt>
                <c:pt idx="3">
                  <c:v>98.284765566000004</c:v>
                </c:pt>
                <c:pt idx="6">
                  <c:v>103.68814884155557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9-AC52-49A0-AA44-9C7CC47BD5A2}"/>
            </c:ext>
          </c:extLst>
        </c:ser>
        <c:ser>
          <c:idx val="91"/>
          <c:order val="90"/>
          <c:tx>
            <c:strRef>
              <c:f>'Chart 7'!$A$93</c:f>
              <c:strCache>
                <c:ptCount val="1"/>
                <c:pt idx="0">
                  <c:v>91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7'!$B$93:$H$93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A-AC52-49A0-AA44-9C7CC47BD5A2}"/>
            </c:ext>
          </c:extLst>
        </c:ser>
        <c:ser>
          <c:idx val="92"/>
          <c:order val="91"/>
          <c:tx>
            <c:strRef>
              <c:f>'Chart 7'!$A$94</c:f>
              <c:strCache>
                <c:ptCount val="1"/>
                <c:pt idx="0">
                  <c:v>92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7'!$B$94:$H$94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B-AC52-49A0-AA44-9C7CC47BD5A2}"/>
            </c:ext>
          </c:extLst>
        </c:ser>
        <c:ser>
          <c:idx val="93"/>
          <c:order val="92"/>
          <c:tx>
            <c:strRef>
              <c:f>'Chart 7'!$A$95</c:f>
              <c:strCache>
                <c:ptCount val="1"/>
                <c:pt idx="0">
                  <c:v>93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7'!$B$95:$H$95</c:f>
              <c:numCache>
                <c:formatCode>0.0</c:formatCode>
                <c:ptCount val="7"/>
                <c:pt idx="0">
                  <c:v>100</c:v>
                </c:pt>
                <c:pt idx="1">
                  <c:v>91.8</c:v>
                </c:pt>
                <c:pt idx="2">
                  <c:v>97.858800000000002</c:v>
                </c:pt>
                <c:pt idx="3">
                  <c:v>99.913834799999989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C-AC52-49A0-AA44-9C7CC47BD5A2}"/>
            </c:ext>
          </c:extLst>
        </c:ser>
        <c:ser>
          <c:idx val="94"/>
          <c:order val="93"/>
          <c:tx>
            <c:strRef>
              <c:f>'Chart 7'!$A$96</c:f>
              <c:strCache>
                <c:ptCount val="1"/>
                <c:pt idx="0">
                  <c:v>94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7'!$B$96:$H$96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D-AC52-49A0-AA44-9C7CC47BD5A2}"/>
            </c:ext>
          </c:extLst>
        </c:ser>
        <c:ser>
          <c:idx val="95"/>
          <c:order val="94"/>
          <c:tx>
            <c:strRef>
              <c:f>'Chart 7'!$A$97</c:f>
              <c:strCache>
                <c:ptCount val="1"/>
                <c:pt idx="0">
                  <c:v>95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7'!$B$97:$H$97</c:f>
              <c:numCache>
                <c:formatCode>0.0</c:formatCode>
                <c:ptCount val="7"/>
                <c:pt idx="0">
                  <c:v>100</c:v>
                </c:pt>
                <c:pt idx="1">
                  <c:v>93.225047324900004</c:v>
                </c:pt>
                <c:pt idx="2">
                  <c:v>98.889226697149311</c:v>
                </c:pt>
                <c:pt idx="3">
                  <c:v>101.55563827784415</c:v>
                </c:pt>
                <c:pt idx="6">
                  <c:v>107.50882018445172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E-AC52-49A0-AA44-9C7CC47BD5A2}"/>
            </c:ext>
          </c:extLst>
        </c:ser>
        <c:ser>
          <c:idx val="96"/>
          <c:order val="95"/>
          <c:tx>
            <c:strRef>
              <c:f>'Chart 7'!$A$98</c:f>
              <c:strCache>
                <c:ptCount val="1"/>
                <c:pt idx="0">
                  <c:v>96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7'!$B$98:$H$98</c:f>
              <c:numCache>
                <c:formatCode>0.0</c:formatCode>
                <c:ptCount val="7"/>
                <c:pt idx="0">
                  <c:v>100</c:v>
                </c:pt>
                <c:pt idx="1">
                  <c:v>92</c:v>
                </c:pt>
                <c:pt idx="2">
                  <c:v>97.335999999999999</c:v>
                </c:pt>
                <c:pt idx="3">
                  <c:v>101.61878400000001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F-AC52-49A0-AA44-9C7CC47BD5A2}"/>
            </c:ext>
          </c:extLst>
        </c:ser>
        <c:ser>
          <c:idx val="97"/>
          <c:order val="96"/>
          <c:tx>
            <c:strRef>
              <c:f>'Chart 7'!$A$99</c:f>
              <c:strCache>
                <c:ptCount val="1"/>
                <c:pt idx="0">
                  <c:v>97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7'!$B$99:$H$99</c:f>
              <c:numCache>
                <c:formatCode>0.0</c:formatCode>
                <c:ptCount val="7"/>
                <c:pt idx="0">
                  <c:v>100</c:v>
                </c:pt>
                <c:pt idx="1">
                  <c:v>92.7</c:v>
                </c:pt>
                <c:pt idx="2">
                  <c:v>96.2226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0-AC52-49A0-AA44-9C7CC47BD5A2}"/>
            </c:ext>
          </c:extLst>
        </c:ser>
        <c:ser>
          <c:idx val="98"/>
          <c:order val="97"/>
          <c:tx>
            <c:strRef>
              <c:f>'Chart 7'!$A$100</c:f>
              <c:strCache>
                <c:ptCount val="1"/>
                <c:pt idx="0">
                  <c:v>98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7'!$B$100:$H$100</c:f>
              <c:numCache>
                <c:formatCode>0.0</c:formatCode>
                <c:ptCount val="7"/>
                <c:pt idx="0">
                  <c:v>100</c:v>
                </c:pt>
                <c:pt idx="1">
                  <c:v>91.2</c:v>
                </c:pt>
                <c:pt idx="2">
                  <c:v>94.9392</c:v>
                </c:pt>
                <c:pt idx="3">
                  <c:v>96.932923199999991</c:v>
                </c:pt>
                <c:pt idx="6">
                  <c:v>101.7601010932167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1-AC52-49A0-AA44-9C7CC47BD5A2}"/>
            </c:ext>
          </c:extLst>
        </c:ser>
        <c:ser>
          <c:idx val="99"/>
          <c:order val="98"/>
          <c:tx>
            <c:strRef>
              <c:f>'Chart 7'!$A$101</c:f>
              <c:strCache>
                <c:ptCount val="1"/>
                <c:pt idx="0">
                  <c:v>99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7'!$B$101:$H$101</c:f>
              <c:numCache>
                <c:formatCode>0.0</c:formatCode>
                <c:ptCount val="7"/>
                <c:pt idx="0">
                  <c:v>100</c:v>
                </c:pt>
                <c:pt idx="1">
                  <c:v>91.96</c:v>
                </c:pt>
                <c:pt idx="2">
                  <c:v>96.797095999999996</c:v>
                </c:pt>
                <c:pt idx="3">
                  <c:v>99.933321910399997</c:v>
                </c:pt>
                <c:pt idx="6">
                  <c:v>106.71415374052928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2-AC52-49A0-AA44-9C7CC47BD5A2}"/>
            </c:ext>
          </c:extLst>
        </c:ser>
        <c:ser>
          <c:idx val="100"/>
          <c:order val="99"/>
          <c:tx>
            <c:strRef>
              <c:f>'Chart 7'!$A$102</c:f>
              <c:strCache>
                <c:ptCount val="1"/>
                <c:pt idx="0">
                  <c:v>100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7'!$B$102:$H$102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3-AC52-49A0-AA44-9C7CC47BD5A2}"/>
            </c:ext>
          </c:extLst>
        </c:ser>
        <c:ser>
          <c:idx val="101"/>
          <c:order val="100"/>
          <c:tx>
            <c:strRef>
              <c:f>'Chart 7'!$A$103</c:f>
              <c:strCache>
                <c:ptCount val="1"/>
                <c:pt idx="0">
                  <c:v>101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7'!$B$103:$H$103</c:f>
              <c:numCache>
                <c:formatCode>0.0</c:formatCode>
                <c:ptCount val="7"/>
                <c:pt idx="0">
                  <c:v>100</c:v>
                </c:pt>
                <c:pt idx="1">
                  <c:v>92.5</c:v>
                </c:pt>
                <c:pt idx="2">
                  <c:v>97.495000000000005</c:v>
                </c:pt>
                <c:pt idx="3">
                  <c:v>99.932374999999993</c:v>
                </c:pt>
                <c:pt idx="6">
                  <c:v>104.08260011102801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4-AC52-49A0-AA44-9C7CC47BD5A2}"/>
            </c:ext>
          </c:extLst>
        </c:ser>
        <c:ser>
          <c:idx val="102"/>
          <c:order val="101"/>
          <c:tx>
            <c:strRef>
              <c:f>'Chart 7'!$A$104</c:f>
              <c:strCache>
                <c:ptCount val="1"/>
                <c:pt idx="0">
                  <c:v>102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7'!$B$104:$H$104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5-AC52-49A0-AA44-9C7CC47BD5A2}"/>
            </c:ext>
          </c:extLst>
        </c:ser>
        <c:ser>
          <c:idx val="103"/>
          <c:order val="102"/>
          <c:tx>
            <c:strRef>
              <c:f>'Chart 7'!$A$105</c:f>
              <c:strCache>
                <c:ptCount val="1"/>
                <c:pt idx="0">
                  <c:v>103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7'!$B$105:$H$105</c:f>
              <c:numCache>
                <c:formatCode>0.0</c:formatCode>
                <c:ptCount val="7"/>
                <c:pt idx="0">
                  <c:v>100</c:v>
                </c:pt>
                <c:pt idx="1">
                  <c:v>92.100000000000009</c:v>
                </c:pt>
                <c:pt idx="2">
                  <c:v>96.520800000000008</c:v>
                </c:pt>
                <c:pt idx="3">
                  <c:v>97.968611999999993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6-AC52-49A0-AA44-9C7CC47BD5A2}"/>
            </c:ext>
          </c:extLst>
        </c:ser>
        <c:ser>
          <c:idx val="104"/>
          <c:order val="103"/>
          <c:tx>
            <c:strRef>
              <c:f>'Chart 7'!$A$106</c:f>
              <c:strCache>
                <c:ptCount val="1"/>
                <c:pt idx="0">
                  <c:v>104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7'!$B$106:$H$106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7-AC52-49A0-AA44-9C7CC47BD5A2}"/>
            </c:ext>
          </c:extLst>
        </c:ser>
        <c:ser>
          <c:idx val="105"/>
          <c:order val="104"/>
          <c:tx>
            <c:strRef>
              <c:f>'Chart 7'!$A$107</c:f>
              <c:strCache>
                <c:ptCount val="1"/>
                <c:pt idx="0">
                  <c:v>105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7'!$B$107:$H$107</c:f>
              <c:numCache>
                <c:formatCode>0.0</c:formatCode>
                <c:ptCount val="7"/>
                <c:pt idx="0">
                  <c:v>100</c:v>
                </c:pt>
                <c:pt idx="1">
                  <c:v>92</c:v>
                </c:pt>
                <c:pt idx="2">
                  <c:v>96.600000000000009</c:v>
                </c:pt>
                <c:pt idx="3">
                  <c:v>98.821799999999996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8-AC52-49A0-AA44-9C7CC47BD5A2}"/>
            </c:ext>
          </c:extLst>
        </c:ser>
        <c:ser>
          <c:idx val="106"/>
          <c:order val="105"/>
          <c:tx>
            <c:strRef>
              <c:f>'Chart 7'!$A$108</c:f>
              <c:strCache>
                <c:ptCount val="1"/>
                <c:pt idx="0">
                  <c:v>106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7'!$B$108:$H$108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9-AC52-49A0-AA44-9C7CC47BD5A2}"/>
            </c:ext>
          </c:extLst>
        </c:ser>
        <c:ser>
          <c:idx val="107"/>
          <c:order val="106"/>
          <c:tx>
            <c:strRef>
              <c:f>'Chart 7'!$A$109</c:f>
              <c:strCache>
                <c:ptCount val="1"/>
                <c:pt idx="0">
                  <c:v>107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7'!$B$109:$H$109</c:f>
              <c:numCache>
                <c:formatCode>0.0</c:formatCode>
                <c:ptCount val="7"/>
                <c:pt idx="0">
                  <c:v>100</c:v>
                </c:pt>
                <c:pt idx="1">
                  <c:v>92.352999999999994</c:v>
                </c:pt>
                <c:pt idx="2">
                  <c:v>96.994661779999987</c:v>
                </c:pt>
                <c:pt idx="3">
                  <c:v>99.162492470782993</c:v>
                </c:pt>
                <c:pt idx="6">
                  <c:v>104.03370681460656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A-AC52-49A0-AA44-9C7CC47BD5A2}"/>
            </c:ext>
          </c:extLst>
        </c:ser>
        <c:ser>
          <c:idx val="108"/>
          <c:order val="107"/>
          <c:tx>
            <c:strRef>
              <c:f>'Chart 7'!$A$110</c:f>
              <c:strCache>
                <c:ptCount val="1"/>
                <c:pt idx="0">
                  <c:v>108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7'!$B$110:$H$110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B-AC52-49A0-AA44-9C7CC47BD5A2}"/>
            </c:ext>
          </c:extLst>
        </c:ser>
        <c:ser>
          <c:idx val="109"/>
          <c:order val="108"/>
          <c:tx>
            <c:strRef>
              <c:f>'Chart 7'!$A$111</c:f>
              <c:strCache>
                <c:ptCount val="1"/>
                <c:pt idx="0">
                  <c:v>109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7'!$B$111:$H$111</c:f>
              <c:numCache>
                <c:formatCode>0.0</c:formatCode>
                <c:ptCount val="7"/>
                <c:pt idx="0">
                  <c:v>100</c:v>
                </c:pt>
                <c:pt idx="1">
                  <c:v>92.600000000000009</c:v>
                </c:pt>
                <c:pt idx="2">
                  <c:v>98.619</c:v>
                </c:pt>
                <c:pt idx="3">
                  <c:v>101.57757000000001</c:v>
                </c:pt>
                <c:pt idx="6">
                  <c:v>108.11018460333163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C-AC52-49A0-AA44-9C7CC47BD5A2}"/>
            </c:ext>
          </c:extLst>
        </c:ser>
        <c:ser>
          <c:idx val="110"/>
          <c:order val="109"/>
          <c:tx>
            <c:strRef>
              <c:f>'Chart 7'!$A$112</c:f>
              <c:strCache>
                <c:ptCount val="1"/>
                <c:pt idx="0">
                  <c:v>110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7'!$B$112:$H$112</c:f>
              <c:numCache>
                <c:formatCode>0.0</c:formatCode>
                <c:ptCount val="7"/>
                <c:pt idx="0">
                  <c:v>100</c:v>
                </c:pt>
                <c:pt idx="1">
                  <c:v>92.5</c:v>
                </c:pt>
                <c:pt idx="2">
                  <c:v>97.772499999999994</c:v>
                </c:pt>
                <c:pt idx="3">
                  <c:v>100.705675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D-AC52-49A0-AA44-9C7CC47BD5A2}"/>
            </c:ext>
          </c:extLst>
        </c:ser>
        <c:ser>
          <c:idx val="111"/>
          <c:order val="110"/>
          <c:tx>
            <c:strRef>
              <c:f>'Chart 7'!$A$113</c:f>
              <c:strCache>
                <c:ptCount val="1"/>
                <c:pt idx="0">
                  <c:v>111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7'!$B$113:$H$113</c:f>
              <c:numCache>
                <c:formatCode>0.0</c:formatCode>
                <c:ptCount val="7"/>
                <c:pt idx="0">
                  <c:v>100</c:v>
                </c:pt>
                <c:pt idx="1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E-AC52-49A0-AA44-9C7CC47BD5A2}"/>
            </c:ext>
          </c:extLst>
        </c:ser>
        <c:ser>
          <c:idx val="112"/>
          <c:order val="111"/>
          <c:tx>
            <c:strRef>
              <c:f>'Chart 7'!$A$114</c:f>
              <c:strCache>
                <c:ptCount val="1"/>
                <c:pt idx="0">
                  <c:v>112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7'!$B$114:$H$114</c:f>
              <c:numCache>
                <c:formatCode>0.0</c:formatCode>
                <c:ptCount val="7"/>
                <c:pt idx="0">
                  <c:v>100</c:v>
                </c:pt>
                <c:pt idx="1">
                  <c:v>91.8</c:v>
                </c:pt>
                <c:pt idx="2">
                  <c:v>96.206400000000002</c:v>
                </c:pt>
                <c:pt idx="3">
                  <c:v>97.938115199999999</c:v>
                </c:pt>
                <c:pt idx="6">
                  <c:v>102.7146628514684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F-AC52-49A0-AA44-9C7CC47BD5A2}"/>
            </c:ext>
          </c:extLst>
        </c:ser>
        <c:ser>
          <c:idx val="113"/>
          <c:order val="112"/>
          <c:tx>
            <c:strRef>
              <c:f>'Chart 7'!$A$115</c:f>
              <c:strCache>
                <c:ptCount val="1"/>
                <c:pt idx="0">
                  <c:v>113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7'!$B$115:$H$115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0-AC52-49A0-AA44-9C7CC47BD5A2}"/>
            </c:ext>
          </c:extLst>
        </c:ser>
        <c:ser>
          <c:idx val="114"/>
          <c:order val="113"/>
          <c:tx>
            <c:strRef>
              <c:f>'Chart 7'!$A$116</c:f>
              <c:strCache>
                <c:ptCount val="1"/>
                <c:pt idx="0">
                  <c:v>114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7'!$B$116:$H$116</c:f>
              <c:numCache>
                <c:formatCode>0.0</c:formatCode>
                <c:ptCount val="7"/>
                <c:pt idx="0">
                  <c:v>100</c:v>
                </c:pt>
                <c:pt idx="1">
                  <c:v>92.600000000000009</c:v>
                </c:pt>
                <c:pt idx="2">
                  <c:v>98.15600000000002</c:v>
                </c:pt>
                <c:pt idx="3">
                  <c:v>101.59146000000001</c:v>
                </c:pt>
                <c:pt idx="6">
                  <c:v>107.48626819834877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1-AC52-49A0-AA44-9C7CC47BD5A2}"/>
            </c:ext>
          </c:extLst>
        </c:ser>
        <c:ser>
          <c:idx val="115"/>
          <c:order val="114"/>
          <c:tx>
            <c:strRef>
              <c:f>'Chart 7'!$A$117</c:f>
              <c:strCache>
                <c:ptCount val="1"/>
                <c:pt idx="0">
                  <c:v>115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7'!$B$117:$H$117</c:f>
              <c:numCache>
                <c:formatCode>0.0</c:formatCode>
                <c:ptCount val="7"/>
                <c:pt idx="0">
                  <c:v>100</c:v>
                </c:pt>
                <c:pt idx="1">
                  <c:v>92.300000000000011</c:v>
                </c:pt>
                <c:pt idx="2">
                  <c:v>97.930300000000003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2-AC52-49A0-AA44-9C7CC47BD5A2}"/>
            </c:ext>
          </c:extLst>
        </c:ser>
        <c:ser>
          <c:idx val="116"/>
          <c:order val="115"/>
          <c:tx>
            <c:strRef>
              <c:f>'Chart 7'!$A$118</c:f>
              <c:strCache>
                <c:ptCount val="1"/>
                <c:pt idx="0">
                  <c:v>116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7'!$B$118:$H$118</c:f>
              <c:numCache>
                <c:formatCode>0.0</c:formatCode>
                <c:ptCount val="7"/>
                <c:pt idx="0">
                  <c:v>100</c:v>
                </c:pt>
                <c:pt idx="1">
                  <c:v>92</c:v>
                </c:pt>
                <c:pt idx="2">
                  <c:v>97.059999999999988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3-AC52-49A0-AA44-9C7CC47BD5A2}"/>
            </c:ext>
          </c:extLst>
        </c:ser>
        <c:ser>
          <c:idx val="117"/>
          <c:order val="116"/>
          <c:tx>
            <c:strRef>
              <c:f>'Chart 7'!$A$119</c:f>
              <c:strCache>
                <c:ptCount val="1"/>
                <c:pt idx="0">
                  <c:v>117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7'!$B$119:$H$119</c:f>
              <c:numCache>
                <c:formatCode>0.0</c:formatCode>
                <c:ptCount val="7"/>
                <c:pt idx="0">
                  <c:v>100</c:v>
                </c:pt>
                <c:pt idx="1">
                  <c:v>92.5</c:v>
                </c:pt>
                <c:pt idx="2">
                  <c:v>97.125</c:v>
                </c:pt>
                <c:pt idx="3">
                  <c:v>98.581874999999997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4-AC52-49A0-AA44-9C7CC47BD5A2}"/>
            </c:ext>
          </c:extLst>
        </c:ser>
        <c:ser>
          <c:idx val="118"/>
          <c:order val="117"/>
          <c:tx>
            <c:strRef>
              <c:f>'Chart 7'!$A$120</c:f>
              <c:strCache>
                <c:ptCount val="1"/>
                <c:pt idx="0">
                  <c:v>118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7'!$B$120:$H$120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5-AC52-49A0-AA44-9C7CC47BD5A2}"/>
            </c:ext>
          </c:extLst>
        </c:ser>
        <c:ser>
          <c:idx val="119"/>
          <c:order val="118"/>
          <c:tx>
            <c:strRef>
              <c:f>'Chart 7'!$A$121</c:f>
              <c:strCache>
                <c:ptCount val="1"/>
                <c:pt idx="0">
                  <c:v>119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7'!$B$121:$H$121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6-AC52-49A0-AA44-9C7CC47BD5A2}"/>
            </c:ext>
          </c:extLst>
        </c:ser>
        <c:ser>
          <c:idx val="120"/>
          <c:order val="119"/>
          <c:tx>
            <c:strRef>
              <c:f>'Chart 7'!$A$122</c:f>
              <c:strCache>
                <c:ptCount val="1"/>
                <c:pt idx="0">
                  <c:v>120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7'!$B$122:$H$122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7-AC52-49A0-AA44-9C7CC47BD5A2}"/>
            </c:ext>
          </c:extLst>
        </c:ser>
        <c:ser>
          <c:idx val="121"/>
          <c:order val="120"/>
          <c:tx>
            <c:strRef>
              <c:f>'Chart 7'!$A$123</c:f>
              <c:strCache>
                <c:ptCount val="1"/>
                <c:pt idx="0">
                  <c:v>121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7'!$B$123:$H$123</c:f>
              <c:numCache>
                <c:formatCode>0.0</c:formatCode>
                <c:ptCount val="7"/>
                <c:pt idx="0">
                  <c:v>100</c:v>
                </c:pt>
                <c:pt idx="1">
                  <c:v>92.300000000000011</c:v>
                </c:pt>
                <c:pt idx="2">
                  <c:v>96.545800000000014</c:v>
                </c:pt>
                <c:pt idx="3">
                  <c:v>98.573261800000012</c:v>
                </c:pt>
                <c:pt idx="6">
                  <c:v>103.17671075250368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8-AC52-49A0-AA44-9C7CC47BD5A2}"/>
            </c:ext>
          </c:extLst>
        </c:ser>
        <c:ser>
          <c:idx val="122"/>
          <c:order val="121"/>
          <c:tx>
            <c:strRef>
              <c:f>'Chart 7'!$A$124</c:f>
              <c:strCache>
                <c:ptCount val="1"/>
                <c:pt idx="0">
                  <c:v>122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7'!$B$124:$H$124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9-AC52-49A0-AA44-9C7CC47BD5A2}"/>
            </c:ext>
          </c:extLst>
        </c:ser>
        <c:ser>
          <c:idx val="123"/>
          <c:order val="122"/>
          <c:tx>
            <c:strRef>
              <c:f>'Chart 7'!$A$125</c:f>
              <c:strCache>
                <c:ptCount val="1"/>
                <c:pt idx="0">
                  <c:v>123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7'!$B$125:$H$125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A-AC52-49A0-AA44-9C7CC47BD5A2}"/>
            </c:ext>
          </c:extLst>
        </c:ser>
        <c:ser>
          <c:idx val="124"/>
          <c:order val="123"/>
          <c:tx>
            <c:strRef>
              <c:f>'Chart 7'!$A$126</c:f>
              <c:strCache>
                <c:ptCount val="1"/>
                <c:pt idx="0">
                  <c:v>124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7'!$B$126:$H$126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B-AC52-49A0-AA44-9C7CC47BD5A2}"/>
            </c:ext>
          </c:extLst>
        </c:ser>
        <c:ser>
          <c:idx val="125"/>
          <c:order val="124"/>
          <c:tx>
            <c:strRef>
              <c:f>'Chart 7'!$A$127</c:f>
              <c:strCache>
                <c:ptCount val="1"/>
                <c:pt idx="0">
                  <c:v>125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7'!$B$127:$H$127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C-AC52-49A0-AA44-9C7CC47BD5A2}"/>
            </c:ext>
          </c:extLst>
        </c:ser>
        <c:ser>
          <c:idx val="126"/>
          <c:order val="125"/>
          <c:tx>
            <c:strRef>
              <c:f>'Chart 7'!$A$128</c:f>
              <c:strCache>
                <c:ptCount val="1"/>
                <c:pt idx="0">
                  <c:v>126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7'!$B$128:$H$128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D-AC52-49A0-AA44-9C7CC47BD5A2}"/>
            </c:ext>
          </c:extLst>
        </c:ser>
        <c:ser>
          <c:idx val="127"/>
          <c:order val="126"/>
          <c:tx>
            <c:strRef>
              <c:f>'Chart 7'!$A$129</c:f>
              <c:strCache>
                <c:ptCount val="1"/>
                <c:pt idx="0">
                  <c:v>127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7'!$B$129:$H$129</c:f>
              <c:numCache>
                <c:formatCode>0.0</c:formatCode>
                <c:ptCount val="7"/>
                <c:pt idx="0">
                  <c:v>100</c:v>
                </c:pt>
                <c:pt idx="1">
                  <c:v>91.7</c:v>
                </c:pt>
                <c:pt idx="2">
                  <c:v>97.202000000000012</c:v>
                </c:pt>
                <c:pt idx="3">
                  <c:v>99.632050000000007</c:v>
                </c:pt>
                <c:pt idx="6">
                  <c:v>105.00502366489896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E-AC52-49A0-AA44-9C7CC47BD5A2}"/>
            </c:ext>
          </c:extLst>
        </c:ser>
        <c:ser>
          <c:idx val="128"/>
          <c:order val="127"/>
          <c:tx>
            <c:strRef>
              <c:f>'Chart 7'!$A$130</c:f>
              <c:strCache>
                <c:ptCount val="1"/>
                <c:pt idx="0">
                  <c:v>128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7'!$B$130:$H$130</c:f>
              <c:numCache>
                <c:formatCode>0.0</c:formatCode>
                <c:ptCount val="7"/>
                <c:pt idx="0">
                  <c:v>100</c:v>
                </c:pt>
                <c:pt idx="1">
                  <c:v>92</c:v>
                </c:pt>
                <c:pt idx="2">
                  <c:v>97.52000000000001</c:v>
                </c:pt>
                <c:pt idx="3">
                  <c:v>99.957999999999998</c:v>
                </c:pt>
                <c:pt idx="6">
                  <c:v>105.55596592197222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F-AC52-49A0-AA44-9C7CC47BD5A2}"/>
            </c:ext>
          </c:extLst>
        </c:ser>
        <c:ser>
          <c:idx val="129"/>
          <c:order val="128"/>
          <c:tx>
            <c:strRef>
              <c:f>'Chart 7'!$A$131</c:f>
              <c:strCache>
                <c:ptCount val="1"/>
                <c:pt idx="0">
                  <c:v>129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7'!$B$131:$H$131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0-AC52-49A0-AA44-9C7CC47BD5A2}"/>
            </c:ext>
          </c:extLst>
        </c:ser>
        <c:ser>
          <c:idx val="130"/>
          <c:order val="129"/>
          <c:tx>
            <c:strRef>
              <c:f>'Chart 7'!$A$132</c:f>
              <c:strCache>
                <c:ptCount val="1"/>
                <c:pt idx="0">
                  <c:v>130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7'!$B$132:$H$132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1-AC52-49A0-AA44-9C7CC47BD5A2}"/>
            </c:ext>
          </c:extLst>
        </c:ser>
        <c:ser>
          <c:idx val="131"/>
          <c:order val="130"/>
          <c:tx>
            <c:strRef>
              <c:f>'Chart 7'!$A$133</c:f>
              <c:strCache>
                <c:ptCount val="1"/>
                <c:pt idx="0">
                  <c:v>131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7'!$B$133:$H$133</c:f>
              <c:numCache>
                <c:formatCode>0.0</c:formatCode>
                <c:ptCount val="7"/>
                <c:pt idx="0">
                  <c:v>100</c:v>
                </c:pt>
                <c:pt idx="1">
                  <c:v>92.5</c:v>
                </c:pt>
                <c:pt idx="2">
                  <c:v>95.737499999999997</c:v>
                </c:pt>
                <c:pt idx="3">
                  <c:v>96.694874999999996</c:v>
                </c:pt>
                <c:pt idx="6">
                  <c:v>99.624826407374997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2-AC52-49A0-AA44-9C7CC47BD5A2}"/>
            </c:ext>
          </c:extLst>
        </c:ser>
        <c:ser>
          <c:idx val="132"/>
          <c:order val="131"/>
          <c:tx>
            <c:strRef>
              <c:f>'Chart 7'!$A$134</c:f>
              <c:strCache>
                <c:ptCount val="1"/>
                <c:pt idx="0">
                  <c:v>132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7'!$B$134:$H$134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3-AC52-49A0-AA44-9C7CC47BD5A2}"/>
            </c:ext>
          </c:extLst>
        </c:ser>
        <c:ser>
          <c:idx val="133"/>
          <c:order val="132"/>
          <c:tx>
            <c:strRef>
              <c:f>'Chart 7'!$A$135</c:f>
              <c:strCache>
                <c:ptCount val="1"/>
                <c:pt idx="0">
                  <c:v>133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7'!$B$135:$H$135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4-AC52-49A0-AA44-9C7CC47BD5A2}"/>
            </c:ext>
          </c:extLst>
        </c:ser>
        <c:ser>
          <c:idx val="134"/>
          <c:order val="133"/>
          <c:tx>
            <c:strRef>
              <c:f>'Chart 7'!$A$136</c:f>
              <c:strCache>
                <c:ptCount val="1"/>
                <c:pt idx="0">
                  <c:v>134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7'!$B$136:$H$136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5-AC52-49A0-AA44-9C7CC47BD5A2}"/>
            </c:ext>
          </c:extLst>
        </c:ser>
        <c:ser>
          <c:idx val="135"/>
          <c:order val="134"/>
          <c:tx>
            <c:strRef>
              <c:f>'Chart 7'!$A$137</c:f>
              <c:strCache>
                <c:ptCount val="1"/>
                <c:pt idx="0">
                  <c:v>135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7'!$B$137:$H$137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6-AC52-49A0-AA44-9C7CC47BD5A2}"/>
            </c:ext>
          </c:extLst>
        </c:ser>
        <c:ser>
          <c:idx val="136"/>
          <c:order val="135"/>
          <c:tx>
            <c:strRef>
              <c:f>'Chart 7'!$A$138</c:f>
              <c:strCache>
                <c:ptCount val="1"/>
                <c:pt idx="0">
                  <c:v>136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7'!$B$138:$H$138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7-AC52-49A0-AA44-9C7CC47BD5A2}"/>
            </c:ext>
          </c:extLst>
        </c:ser>
        <c:ser>
          <c:idx val="137"/>
          <c:order val="136"/>
          <c:tx>
            <c:strRef>
              <c:f>'Chart 7'!$A$139</c:f>
              <c:strCache>
                <c:ptCount val="1"/>
                <c:pt idx="0">
                  <c:v>137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7'!$B$139:$H$139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8-AC52-49A0-AA44-9C7CC47BD5A2}"/>
            </c:ext>
          </c:extLst>
        </c:ser>
        <c:ser>
          <c:idx val="138"/>
          <c:order val="137"/>
          <c:tx>
            <c:strRef>
              <c:f>'Chart 7'!$A$140</c:f>
              <c:strCache>
                <c:ptCount val="1"/>
                <c:pt idx="0">
                  <c:v>138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7'!$B$140:$H$140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9-AC52-49A0-AA44-9C7CC47BD5A2}"/>
            </c:ext>
          </c:extLst>
        </c:ser>
        <c:ser>
          <c:idx val="139"/>
          <c:order val="138"/>
          <c:tx>
            <c:strRef>
              <c:f>'Chart 7'!$A$141</c:f>
              <c:strCache>
                <c:ptCount val="1"/>
                <c:pt idx="0">
                  <c:v>139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7'!$B$141:$H$141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A-AC52-49A0-AA44-9C7CC47BD5A2}"/>
            </c:ext>
          </c:extLst>
        </c:ser>
        <c:ser>
          <c:idx val="140"/>
          <c:order val="139"/>
          <c:tx>
            <c:strRef>
              <c:f>'Chart 7'!$A$142</c:f>
              <c:strCache>
                <c:ptCount val="1"/>
                <c:pt idx="0">
                  <c:v>140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7'!$B$142:$H$142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B-AC52-49A0-AA44-9C7CC47BD5A2}"/>
            </c:ext>
          </c:extLst>
        </c:ser>
        <c:ser>
          <c:idx val="141"/>
          <c:order val="140"/>
          <c:tx>
            <c:strRef>
              <c:f>'Chart 7'!$A$143</c:f>
              <c:strCache>
                <c:ptCount val="1"/>
                <c:pt idx="0">
                  <c:v>141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7'!$B$143:$H$143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C-AC52-49A0-AA44-9C7CC47BD5A2}"/>
            </c:ext>
          </c:extLst>
        </c:ser>
        <c:ser>
          <c:idx val="142"/>
          <c:order val="141"/>
          <c:tx>
            <c:strRef>
              <c:f>'Chart 7'!$A$144</c:f>
              <c:strCache>
                <c:ptCount val="1"/>
                <c:pt idx="0">
                  <c:v>142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7'!$B$144:$H$144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D-AC52-49A0-AA44-9C7CC47BD5A2}"/>
            </c:ext>
          </c:extLst>
        </c:ser>
        <c:ser>
          <c:idx val="143"/>
          <c:order val="142"/>
          <c:tx>
            <c:strRef>
              <c:f>'Chart 7'!$A$145</c:f>
              <c:strCache>
                <c:ptCount val="1"/>
                <c:pt idx="0">
                  <c:v>143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7'!$B$145:$H$145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E-AC52-49A0-AA44-9C7CC47BD5A2}"/>
            </c:ext>
          </c:extLst>
        </c:ser>
        <c:ser>
          <c:idx val="144"/>
          <c:order val="143"/>
          <c:tx>
            <c:strRef>
              <c:f>'Chart 7'!$A$146</c:f>
              <c:strCache>
                <c:ptCount val="1"/>
                <c:pt idx="0">
                  <c:v>144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7'!$B$146:$H$146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F-AC52-49A0-AA44-9C7CC47BD5A2}"/>
            </c:ext>
          </c:extLst>
        </c:ser>
        <c:ser>
          <c:idx val="145"/>
          <c:order val="144"/>
          <c:tx>
            <c:strRef>
              <c:f>'Chart 7'!$A$147</c:f>
              <c:strCache>
                <c:ptCount val="1"/>
                <c:pt idx="0">
                  <c:v>145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7'!$B$147:$H$147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0-AC52-49A0-AA44-9C7CC47BD5A2}"/>
            </c:ext>
          </c:extLst>
        </c:ser>
        <c:ser>
          <c:idx val="146"/>
          <c:order val="145"/>
          <c:tx>
            <c:strRef>
              <c:f>'Chart 7'!$A$148</c:f>
              <c:strCache>
                <c:ptCount val="1"/>
                <c:pt idx="0">
                  <c:v>146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7'!$B$148:$H$148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1-AC52-49A0-AA44-9C7CC47BD5A2}"/>
            </c:ext>
          </c:extLst>
        </c:ser>
        <c:ser>
          <c:idx val="147"/>
          <c:order val="146"/>
          <c:tx>
            <c:strRef>
              <c:f>'Chart 7'!$A$149</c:f>
              <c:strCache>
                <c:ptCount val="1"/>
                <c:pt idx="0">
                  <c:v>147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7'!$B$149:$H$149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2-AC52-49A0-AA44-9C7CC47BD5A2}"/>
            </c:ext>
          </c:extLst>
        </c:ser>
        <c:ser>
          <c:idx val="148"/>
          <c:order val="147"/>
          <c:tx>
            <c:strRef>
              <c:f>'Chart 7'!$A$150</c:f>
              <c:strCache>
                <c:ptCount val="1"/>
                <c:pt idx="0">
                  <c:v>148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7'!$B$150:$H$150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3-AC52-49A0-AA44-9C7CC47BD5A2}"/>
            </c:ext>
          </c:extLst>
        </c:ser>
        <c:ser>
          <c:idx val="149"/>
          <c:order val="148"/>
          <c:tx>
            <c:strRef>
              <c:f>'Chart 7'!$A$151</c:f>
              <c:strCache>
                <c:ptCount val="1"/>
                <c:pt idx="0">
                  <c:v>149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7'!$B$151:$H$151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4-AC52-49A0-AA44-9C7CC47BD5A2}"/>
            </c:ext>
          </c:extLst>
        </c:ser>
        <c:ser>
          <c:idx val="150"/>
          <c:order val="149"/>
          <c:tx>
            <c:strRef>
              <c:f>'Chart 7'!$A$152</c:f>
              <c:strCache>
                <c:ptCount val="1"/>
                <c:pt idx="0">
                  <c:v>150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7'!$B$152:$H$152</c:f>
              <c:numCache>
                <c:formatCode>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5-AC52-49A0-AA44-9C7CC47BD5A2}"/>
            </c:ext>
          </c:extLst>
        </c:ser>
        <c:ser>
          <c:idx val="152"/>
          <c:order val="150"/>
          <c:tx>
            <c:strRef>
              <c:f>'Chart 7'!$A$155</c:f>
              <c:strCache>
                <c:ptCount val="1"/>
                <c:pt idx="0">
                  <c:v>Q1 2020 SPF</c:v>
                </c:pt>
              </c:strCache>
            </c:strRef>
          </c:tx>
          <c:spPr>
            <a:ln w="28575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299"/>
              </a:solidFill>
              <a:ln w="28575" cap="rnd" cmpd="sng" algn="ctr">
                <a:solidFill>
                  <a:srgbClr val="003894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7'!$B$155:$H$155</c:f>
              <c:numCache>
                <c:formatCode>0.0</c:formatCode>
                <c:ptCount val="7"/>
                <c:pt idx="0">
                  <c:v>100</c:v>
                </c:pt>
                <c:pt idx="1">
                  <c:v>101.0531203099</c:v>
                </c:pt>
                <c:pt idx="2">
                  <c:v>102.31484742136755</c:v>
                </c:pt>
                <c:pt idx="3">
                  <c:v>103.70463297768949</c:v>
                </c:pt>
                <c:pt idx="5">
                  <c:v>106.53170289794494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AC52-49A0-AA44-9C7CC47BD5A2}"/>
            </c:ext>
          </c:extLst>
        </c:ser>
        <c:ser>
          <c:idx val="151"/>
          <c:order val="151"/>
          <c:tx>
            <c:strRef>
              <c:f>'Chart 7'!$A$154</c:f>
              <c:strCache>
                <c:ptCount val="1"/>
                <c:pt idx="0">
                  <c:v>Q2 2020 SPF</c:v>
                </c:pt>
              </c:strCache>
            </c:strRef>
          </c:tx>
          <c:spPr>
            <a:ln w="28575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8575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7'!$B$154:$H$154</c:f>
              <c:numCache>
                <c:formatCode>0.0</c:formatCode>
                <c:ptCount val="7"/>
                <c:pt idx="0">
                  <c:v>100</c:v>
                </c:pt>
                <c:pt idx="1">
                  <c:v>94.503574863652744</c:v>
                </c:pt>
                <c:pt idx="2">
                  <c:v>98.556296737669996</c:v>
                </c:pt>
                <c:pt idx="3">
                  <c:v>100.21710246515005</c:v>
                </c:pt>
                <c:pt idx="5">
                  <c:v>103.21634828399603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AC52-49A0-AA44-9C7CC47BD5A2}"/>
            </c:ext>
          </c:extLst>
        </c:ser>
        <c:ser>
          <c:idx val="154"/>
          <c:order val="152"/>
          <c:tx>
            <c:strRef>
              <c:f>'Chart 7'!$A$153</c:f>
              <c:strCache>
                <c:ptCount val="1"/>
                <c:pt idx="0">
                  <c:v>Q3 2020 SPF</c:v>
                </c:pt>
              </c:strCache>
            </c:strRef>
          </c:tx>
          <c:spPr>
            <a:ln w="28575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8575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7'!$B$153:$H$153</c:f>
              <c:numCache>
                <c:formatCode>0.0</c:formatCode>
                <c:ptCount val="7"/>
                <c:pt idx="0">
                  <c:v>100</c:v>
                </c:pt>
                <c:pt idx="1">
                  <c:v>91.677357419061067</c:v>
                </c:pt>
                <c:pt idx="2">
                  <c:v>96.895116489647137</c:v>
                </c:pt>
                <c:pt idx="3">
                  <c:v>99.186086781368559</c:v>
                </c:pt>
                <c:pt idx="6">
                  <c:v>104.35181408664289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AC52-49A0-AA44-9C7CC47BD5A2}"/>
            </c:ext>
          </c:extLst>
        </c:ser>
        <c:ser>
          <c:idx val="0"/>
          <c:order val="153"/>
          <c:tx>
            <c:strRef>
              <c:f>'Chart 7'!$A$2</c:f>
              <c:strCache>
                <c:ptCount val="1"/>
                <c:pt idx="0">
                  <c:v>Q4 2020 SPF</c:v>
                </c:pt>
              </c:strCache>
            </c:strRef>
          </c:tx>
          <c:spPr>
            <a:ln w="28575" cap="rnd" cmpd="sng" algn="ctr">
              <a:solidFill>
                <a:srgbClr val="65B8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65B800"/>
              </a:solidFill>
              <a:ln w="28575" cap="rnd" cmpd="sng" algn="ctr">
                <a:solidFill>
                  <a:srgbClr val="65B8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7'!$B$2:$H$2</c:f>
              <c:numCache>
                <c:formatCode>0.0</c:formatCode>
                <c:ptCount val="7"/>
                <c:pt idx="0">
                  <c:v>100</c:v>
                </c:pt>
                <c:pt idx="1">
                  <c:v>92.174000000000007</c:v>
                </c:pt>
                <c:pt idx="2">
                  <c:v>97.084000000000003</c:v>
                </c:pt>
                <c:pt idx="3">
                  <c:v>99.635000000000005</c:v>
                </c:pt>
                <c:pt idx="6">
                  <c:v>105.185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AC52-49A0-AA44-9C7CC47BD5A2}"/>
            </c:ext>
          </c:extLst>
        </c:ser>
        <c:ser>
          <c:idx val="153"/>
          <c:order val="154"/>
          <c:tx>
            <c:strRef>
              <c:f>'Chart 7'!$A$156</c:f>
              <c:strCache>
                <c:ptCount val="1"/>
                <c:pt idx="0">
                  <c:v>Sep. 2020 MPE</c:v>
                </c:pt>
              </c:strCache>
            </c:strRef>
          </c:tx>
          <c:spPr>
            <a:ln w="28575" cap="rnd" cmpd="sng" algn="ctr">
              <a:solidFill>
                <a:srgbClr val="00B1EA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B1EA"/>
              </a:solidFill>
              <a:ln w="28575" cap="rnd" cmpd="sng" algn="ctr">
                <a:solidFill>
                  <a:srgbClr val="00B1EA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7'!$B$1:$H$1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7'!$B$156:$H$156</c:f>
              <c:numCache>
                <c:formatCode>0.0</c:formatCode>
                <c:ptCount val="7"/>
                <c:pt idx="0">
                  <c:v>100</c:v>
                </c:pt>
                <c:pt idx="1">
                  <c:v>92.01</c:v>
                </c:pt>
                <c:pt idx="2">
                  <c:v>96.66</c:v>
                </c:pt>
                <c:pt idx="3">
                  <c:v>99.796000000000006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A-AC52-49A0-AA44-9C7CC47BD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8550528"/>
        <c:axId val="268552448"/>
      </c:lineChart>
      <c:catAx>
        <c:axId val="2685505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8552448"/>
        <c:crosses val="autoZero"/>
        <c:auto val="1"/>
        <c:lblAlgn val="ctr"/>
        <c:lblOffset val="100"/>
        <c:noMultiLvlLbl val="0"/>
      </c:catAx>
      <c:valAx>
        <c:axId val="268552448"/>
        <c:scaling>
          <c:orientation val="minMax"/>
          <c:max val="114"/>
          <c:min val="9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8550528"/>
        <c:crosses val="autoZero"/>
        <c:crossBetween val="midCat"/>
        <c:majorUnit val="4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>
          <a:solidFill>
            <a:srgbClr val="53535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8</xdr:col>
      <xdr:colOff>497400</xdr:colOff>
      <xdr:row>15</xdr:row>
      <xdr:rowOff>101600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11E88E5C-02A3-4170-B46D-4C6CECDB0EB0}"/>
            </a:ext>
          </a:extLst>
        </cdr:cNvPr>
        <cdr:cNvGrpSpPr/>
      </cdr:nvGrpSpPr>
      <cdr:grpSpPr>
        <a:xfrm xmlns:a="http://schemas.openxmlformats.org/drawingml/2006/main">
          <a:off x="168430" y="0"/>
          <a:ext cx="419903" cy="303311"/>
          <a:chOff x="0" y="0"/>
          <a:chExt cx="422017" cy="305187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D0F032B6-8E3D-43EA-83B9-90F9265F2663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289A99E5-C9B7-4840-AFF1-4352ABC740C4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2020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A9EF4EA2-5522-4193-852D-105F704D804A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6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2020</a:t>
              </a:r>
            </a:p>
          </cdr:txBody>
        </cdr:sp>
        <cdr:sp macro="" textlink="">
          <cdr:nvSpPr>
            <cdr:cNvPr id="2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2</xdr:row>
      <xdr:rowOff>38100</xdr:rowOff>
    </xdr:from>
    <xdr:ext cx="4536000" cy="2159000"/>
    <xdr:graphicFrame macro="">
      <xdr:nvGraphicFramePr>
        <xdr:cNvPr id="2" name="Chart 1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92CD6408-5482-4F8C-BB56-82561393F253}"/>
            </a:ext>
          </a:extLst>
        </cdr:cNvPr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17" cy="305187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8AD63C92-3A91-4227-9821-EB0AB753AB6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C1EEA08A-73EF-4DED-83AB-CF1E768F680D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2020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F03A5459-CBFF-433F-8602-033A5B3E7038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6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2020</a:t>
              </a:r>
            </a:p>
          </cdr:txBody>
        </cdr:sp>
        <cdr:sp macro="" textlink="">
          <cdr:nvSpPr>
            <cdr:cNvPr id="2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0</xdr:rowOff>
    </xdr:from>
    <xdr:to>
      <xdr:col>9</xdr:col>
      <xdr:colOff>59250</xdr:colOff>
      <xdr:row>14</xdr:row>
      <xdr:rowOff>103134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0.04292</cdr:x>
      <cdr:y>0</cdr:y>
    </cdr:from>
    <cdr:to>
      <cdr:x>0.13596</cdr:x>
      <cdr:y>0.09673</cdr:y>
    </cdr:to>
    <cdr:grpSp>
      <cdr:nvGrpSpPr>
        <cdr:cNvPr id="9" name="Legend">
          <a:extLst xmlns:a="http://schemas.openxmlformats.org/drawingml/2006/main">
            <a:ext uri="{FF2B5EF4-FFF2-40B4-BE49-F238E27FC236}">
              <a16:creationId xmlns:a16="http://schemas.microsoft.com/office/drawing/2014/main" id="{796C7E7D-1BF5-4AE4-A858-AF3167E9764C}"/>
            </a:ext>
          </a:extLst>
        </cdr:cNvPr>
        <cdr:cNvGrpSpPr/>
      </cdr:nvGrpSpPr>
      <cdr:grpSpPr>
        <a:xfrm xmlns:a="http://schemas.openxmlformats.org/drawingml/2006/main">
          <a:off x="194031" y="0"/>
          <a:ext cx="420612" cy="201802"/>
          <a:chOff x="0" y="0"/>
          <a:chExt cx="422004" cy="203452"/>
        </a:xfrm>
      </cdr:grpSpPr>
      <cdr:grpSp>
        <cdr:nvGrpSpPr>
          <cdr:cNvPr id="10" name="Ltxb1">
            <a:extLst xmlns:a="http://schemas.openxmlformats.org/drawingml/2006/main">
              <a:ext uri="{FF2B5EF4-FFF2-40B4-BE49-F238E27FC236}">
                <a16:creationId xmlns:a16="http://schemas.microsoft.com/office/drawing/2014/main" id="{9401729A-BF3A-479E-B25B-10EADCE24C9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04" cy="101726"/>
            <a:chOff x="0" y="0"/>
            <a:chExt cx="422017" cy="101729"/>
          </a:xfrm>
        </cdr:grpSpPr>
        <cdr:sp macro="" textlink="">
          <cdr:nvSpPr>
            <cdr:cNvPr id="14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EBCA108B-07BD-4305-8F6F-137722B1D44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2020</a:t>
              </a:r>
            </a:p>
          </cdr:txBody>
        </cdr:sp>
        <cdr:sp macro="" textlink="">
          <cdr:nvSpPr>
            <cdr:cNvPr id="1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B697E928-A993-4E67-AAA3-B0A34BA591FE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1" name="Ltxb2">
            <a:extLst xmlns:a="http://schemas.openxmlformats.org/drawingml/2006/main">
              <a:ext uri="{FF2B5EF4-FFF2-40B4-BE49-F238E27FC236}">
                <a16:creationId xmlns:a16="http://schemas.microsoft.com/office/drawing/2014/main" id="{B2F562A7-CE62-4224-9140-D850D014391A}"/>
              </a:ext>
            </a:extLst>
          </cdr:cNvPr>
          <cdr:cNvGrpSpPr/>
        </cdr:nvGrpSpPr>
        <cdr:grpSpPr>
          <a:xfrm xmlns:a="http://schemas.openxmlformats.org/drawingml/2006/main">
            <a:off x="0" y="101726"/>
            <a:ext cx="422004" cy="101726"/>
            <a:chOff x="0" y="101729"/>
            <a:chExt cx="422017" cy="101729"/>
          </a:xfrm>
        </cdr:grpSpPr>
        <cdr:sp macro="" textlink="">
          <cdr:nvSpPr>
            <cdr:cNvPr id="12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52D39D4-5113-486B-8022-674E294E22E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2020</a:t>
              </a:r>
            </a:p>
          </cdr:txBody>
        </cdr:sp>
        <cdr:sp macro="" textlink="">
          <cdr:nvSpPr>
            <cdr:cNvPr id="13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83C9EF43-860E-4CB0-B393-0016B87B67DC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494110</xdr:colOff>
      <xdr:row>3</xdr:row>
      <xdr:rowOff>105783</xdr:rowOff>
    </xdr:from>
    <xdr:to>
      <xdr:col>17</xdr:col>
      <xdr:colOff>208995</xdr:colOff>
      <xdr:row>15</xdr:row>
      <xdr:rowOff>23441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150048-D1AA-4ABA-AFD0-E523EA520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0.04686</cdr:x>
      <cdr:y>0</cdr:y>
    </cdr:from>
    <cdr:to>
      <cdr:x>0.40923</cdr:x>
      <cdr:y>0.13783</cdr:y>
    </cdr:to>
    <cdr:grpSp>
      <cdr:nvGrpSpPr>
        <cdr:cNvPr id="330" name="Legend">
          <a:extLst xmlns:a="http://schemas.openxmlformats.org/drawingml/2006/main">
            <a:ext uri="{FF2B5EF4-FFF2-40B4-BE49-F238E27FC236}">
              <a16:creationId xmlns:a16="http://schemas.microsoft.com/office/drawing/2014/main" id="{6A3A23B2-6148-4C51-9915-82409BEFDC71}"/>
            </a:ext>
          </a:extLst>
        </cdr:cNvPr>
        <cdr:cNvGrpSpPr/>
      </cdr:nvGrpSpPr>
      <cdr:grpSpPr>
        <a:xfrm xmlns:a="http://schemas.openxmlformats.org/drawingml/2006/main">
          <a:off x="211774" y="0"/>
          <a:ext cx="1637657" cy="308840"/>
          <a:chOff x="0" y="0"/>
          <a:chExt cx="1657638" cy="303738"/>
        </a:xfrm>
      </cdr:grpSpPr>
      <cdr:grpSp>
        <cdr:nvGrpSpPr>
          <cdr:cNvPr id="331" name="Ltxb1">
            <a:extLst xmlns:a="http://schemas.openxmlformats.org/drawingml/2006/main">
              <a:ext uri="{FF2B5EF4-FFF2-40B4-BE49-F238E27FC236}">
                <a16:creationId xmlns:a16="http://schemas.microsoft.com/office/drawing/2014/main" id="{CB1FB4EE-4BA0-4133-9A29-4D49D24C8AA4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597972" cy="101246"/>
            <a:chOff x="0" y="0"/>
            <a:chExt cx="590471" cy="101246"/>
          </a:xfrm>
        </cdr:grpSpPr>
        <cdr:sp macro="" textlink="">
          <cdr:nvSpPr>
            <cdr:cNvPr id="344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23DAB995-1907-4B42-9CD4-98B1A4425261}"/>
                </a:ext>
              </a:extLst>
            </cdr:cNvPr>
            <cdr:cNvSpPr txBox="1"/>
          </cdr:nvSpPr>
          <cdr:spPr>
            <a:xfrm xmlns:a="http://schemas.openxmlformats.org/drawingml/2006/main">
              <a:off x="126467" y="0"/>
              <a:ext cx="464004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2020 SPF</a:t>
              </a:r>
            </a:p>
          </cdr:txBody>
        </cdr:sp>
        <cdr:sp macro="" textlink="">
          <cdr:nvSpPr>
            <cdr:cNvPr id="34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6830046C-3FFA-441A-B7CD-2DC461933793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233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32" name="Ltxb2">
            <a:extLst xmlns:a="http://schemas.openxmlformats.org/drawingml/2006/main">
              <a:ext uri="{FF2B5EF4-FFF2-40B4-BE49-F238E27FC236}">
                <a16:creationId xmlns:a16="http://schemas.microsoft.com/office/drawing/2014/main" id="{B671B9C5-BDBD-4AD8-8C30-B51B07EFB786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597973" cy="101246"/>
            <a:chOff x="0" y="101246"/>
            <a:chExt cx="590471" cy="101246"/>
          </a:xfrm>
        </cdr:grpSpPr>
        <cdr:sp macro="" textlink="">
          <cdr:nvSpPr>
            <cdr:cNvPr id="342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1FC7F652-A32A-415D-9202-E7C3C62ADD4E}"/>
                </a:ext>
              </a:extLst>
            </cdr:cNvPr>
            <cdr:cNvSpPr txBox="1"/>
          </cdr:nvSpPr>
          <cdr:spPr>
            <a:xfrm xmlns:a="http://schemas.openxmlformats.org/drawingml/2006/main">
              <a:off x="126467" y="101246"/>
              <a:ext cx="464004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2020 SPF</a:t>
              </a:r>
            </a:p>
          </cdr:txBody>
        </cdr:sp>
        <cdr:sp macro="" textlink="">
          <cdr:nvSpPr>
            <cdr:cNvPr id="343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40742E5A-7472-421F-99C6-00C727BB91C9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233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33" name="Ltxb3">
            <a:extLst xmlns:a="http://schemas.openxmlformats.org/drawingml/2006/main">
              <a:ext uri="{FF2B5EF4-FFF2-40B4-BE49-F238E27FC236}">
                <a16:creationId xmlns:a16="http://schemas.microsoft.com/office/drawing/2014/main" id="{7436FA39-2415-4EAF-9C08-4E1C2B41B548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597973" cy="101246"/>
            <a:chOff x="0" y="202492"/>
            <a:chExt cx="590471" cy="101246"/>
          </a:xfrm>
        </cdr:grpSpPr>
        <cdr:sp macro="" textlink="">
          <cdr:nvSpPr>
            <cdr:cNvPr id="340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711C8FB4-EA2A-401D-A1A3-75F94E12417D}"/>
                </a:ext>
              </a:extLst>
            </cdr:cNvPr>
            <cdr:cNvSpPr txBox="1"/>
          </cdr:nvSpPr>
          <cdr:spPr>
            <a:xfrm xmlns:a="http://schemas.openxmlformats.org/drawingml/2006/main">
              <a:off x="126467" y="202492"/>
              <a:ext cx="464004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2020 SPF</a:t>
              </a:r>
            </a:p>
          </cdr:txBody>
        </cdr:sp>
        <cdr:sp macro="" textlink="">
          <cdr:nvSpPr>
            <cdr:cNvPr id="341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C3F09C43-C2A3-4981-AEBD-E63B3EE4110F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233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34" name="Ltxb4">
            <a:extLst xmlns:a="http://schemas.openxmlformats.org/drawingml/2006/main">
              <a:ext uri="{FF2B5EF4-FFF2-40B4-BE49-F238E27FC236}">
                <a16:creationId xmlns:a16="http://schemas.microsoft.com/office/drawing/2014/main" id="{8E4E1D58-289E-4CE4-BF2E-BEB51C21EECB}"/>
              </a:ext>
            </a:extLst>
          </cdr:cNvPr>
          <cdr:cNvGrpSpPr/>
        </cdr:nvGrpSpPr>
        <cdr:grpSpPr>
          <a:xfrm xmlns:a="http://schemas.openxmlformats.org/drawingml/2006/main">
            <a:off x="986335" y="0"/>
            <a:ext cx="597972" cy="101246"/>
            <a:chOff x="978067" y="0"/>
            <a:chExt cx="590470" cy="101246"/>
          </a:xfrm>
        </cdr:grpSpPr>
        <cdr:sp macro="" textlink="">
          <cdr:nvSpPr>
            <cdr:cNvPr id="338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267E1B47-2894-416C-BA2E-74558286821E}"/>
                </a:ext>
              </a:extLst>
            </cdr:cNvPr>
            <cdr:cNvSpPr txBox="1"/>
          </cdr:nvSpPr>
          <cdr:spPr>
            <a:xfrm xmlns:a="http://schemas.openxmlformats.org/drawingml/2006/main">
              <a:off x="1104533" y="0"/>
              <a:ext cx="464004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 SPF</a:t>
              </a:r>
            </a:p>
          </cdr:txBody>
        </cdr:sp>
        <cdr:sp macro="" textlink="">
          <cdr:nvSpPr>
            <cdr:cNvPr id="339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6A3E4762-BC8B-470E-9ECE-FE28E3B9D40B}"/>
                </a:ext>
              </a:extLst>
            </cdr:cNvPr>
            <cdr:cNvSpPr/>
          </cdr:nvSpPr>
          <cdr:spPr>
            <a:xfrm xmlns:a="http://schemas.openxmlformats.org/drawingml/2006/main">
              <a:off x="978067" y="18873"/>
              <a:ext cx="63233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35" name="Ltxb5">
            <a:extLst xmlns:a="http://schemas.openxmlformats.org/drawingml/2006/main">
              <a:ext uri="{FF2B5EF4-FFF2-40B4-BE49-F238E27FC236}">
                <a16:creationId xmlns:a16="http://schemas.microsoft.com/office/drawing/2014/main" id="{8C1E3FBD-7136-43A0-9DFF-D806F615F9AC}"/>
              </a:ext>
            </a:extLst>
          </cdr:cNvPr>
          <cdr:cNvGrpSpPr/>
        </cdr:nvGrpSpPr>
        <cdr:grpSpPr>
          <a:xfrm xmlns:a="http://schemas.openxmlformats.org/drawingml/2006/main">
            <a:off x="986335" y="101246"/>
            <a:ext cx="671303" cy="101246"/>
            <a:chOff x="978068" y="101246"/>
            <a:chExt cx="662882" cy="101246"/>
          </a:xfrm>
        </cdr:grpSpPr>
        <cdr:sp macro="" textlink="">
          <cdr:nvSpPr>
            <cdr:cNvPr id="336" name="Ltxb5a">
              <a:extLst xmlns:a="http://schemas.openxmlformats.org/drawingml/2006/main">
                <a:ext uri="{FF2B5EF4-FFF2-40B4-BE49-F238E27FC236}">
                  <a16:creationId xmlns:a16="http://schemas.microsoft.com/office/drawing/2014/main" id="{F55801DD-B57C-4B51-94AA-9A8A44F87F1D}"/>
                </a:ext>
              </a:extLst>
            </cdr:cNvPr>
            <cdr:cNvSpPr txBox="1"/>
          </cdr:nvSpPr>
          <cdr:spPr>
            <a:xfrm xmlns:a="http://schemas.openxmlformats.org/drawingml/2006/main">
              <a:off x="1104536" y="101246"/>
              <a:ext cx="536414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Sep. 2020 MPE</a:t>
              </a:r>
            </a:p>
          </cdr:txBody>
        </cdr:sp>
        <cdr:sp macro="" textlink="">
          <cdr:nvSpPr>
            <cdr:cNvPr id="337" name="Ltxb5b">
              <a:extLst xmlns:a="http://schemas.openxmlformats.org/drawingml/2006/main">
                <a:ext uri="{FF2B5EF4-FFF2-40B4-BE49-F238E27FC236}">
                  <a16:creationId xmlns:a16="http://schemas.microsoft.com/office/drawing/2014/main" id="{D8414D20-6B62-4255-81A7-40F2B7FDE64B}"/>
                </a:ext>
              </a:extLst>
            </cdr:cNvPr>
            <cdr:cNvSpPr/>
          </cdr:nvSpPr>
          <cdr:spPr>
            <a:xfrm xmlns:a="http://schemas.openxmlformats.org/drawingml/2006/main">
              <a:off x="978068" y="120119"/>
              <a:ext cx="63233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B1EA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2</xdr:row>
      <xdr:rowOff>0</xdr:rowOff>
    </xdr:from>
    <xdr:ext cx="4536000" cy="2159000"/>
    <xdr:graphicFrame macro="">
      <xdr:nvGraphicFramePr>
        <xdr:cNvPr id="2" name="Chart 19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28575</xdr:colOff>
      <xdr:row>27</xdr:row>
      <xdr:rowOff>0</xdr:rowOff>
    </xdr:from>
    <xdr:ext cx="4536000" cy="2159000"/>
    <xdr:graphicFrame macro="">
      <xdr:nvGraphicFramePr>
        <xdr:cNvPr id="3" name="Chart 20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28575</xdr:colOff>
      <xdr:row>46</xdr:row>
      <xdr:rowOff>152400</xdr:rowOff>
    </xdr:from>
    <xdr:ext cx="4536000" cy="2159000"/>
    <xdr:graphicFrame macro="">
      <xdr:nvGraphicFramePr>
        <xdr:cNvPr id="4" name="Chart 20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0.0369</cdr:x>
      <cdr:y>0.13471</cdr:y>
    </cdr:from>
    <cdr:to>
      <cdr:x>0.99678</cdr:x>
      <cdr:y>0.19143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167378" y="290839"/>
          <a:ext cx="4354016" cy="122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  <cdr:relSizeAnchor xmlns:cdr="http://schemas.openxmlformats.org/drawingml/2006/chartDrawing">
    <cdr:from>
      <cdr:x>0.03732</cdr:x>
      <cdr:y>0</cdr:y>
    </cdr:from>
    <cdr:to>
      <cdr:x>0.15445</cdr:x>
      <cdr:y>0.12779</cdr:y>
    </cdr:to>
    <cdr:grpSp>
      <cdr:nvGrpSpPr>
        <cdr:cNvPr id="23" name="Legend">
          <a:extLst xmlns:a="http://schemas.openxmlformats.org/drawingml/2006/main">
            <a:ext uri="{FF2B5EF4-FFF2-40B4-BE49-F238E27FC236}">
              <a16:creationId xmlns:a16="http://schemas.microsoft.com/office/drawing/2014/main" id="{68319421-DF6A-4641-AF5B-487BF3E9E46E}"/>
            </a:ext>
          </a:extLst>
        </cdr:cNvPr>
        <cdr:cNvGrpSpPr/>
      </cdr:nvGrpSpPr>
      <cdr:grpSpPr>
        <a:xfrm xmlns:a="http://schemas.openxmlformats.org/drawingml/2006/main">
          <a:off x="169284" y="0"/>
          <a:ext cx="531296" cy="275897"/>
          <a:chOff x="0" y="0"/>
          <a:chExt cx="422017" cy="305187"/>
        </a:xfrm>
      </cdr:grpSpPr>
      <cdr:grpSp>
        <cdr:nvGrpSpPr>
          <cdr:cNvPr id="24" name="Ltxb1">
            <a:extLst xmlns:a="http://schemas.openxmlformats.org/drawingml/2006/main">
              <a:ext uri="{FF2B5EF4-FFF2-40B4-BE49-F238E27FC236}">
                <a16:creationId xmlns:a16="http://schemas.microsoft.com/office/drawing/2014/main" id="{16995F9A-A387-4170-922A-4F74D01F5D54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1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32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2">
            <a:extLst xmlns:a="http://schemas.openxmlformats.org/drawingml/2006/main">
              <a:ext uri="{FF2B5EF4-FFF2-40B4-BE49-F238E27FC236}">
                <a16:creationId xmlns:a16="http://schemas.microsoft.com/office/drawing/2014/main" id="{50A3C7E1-4A26-45DD-A247-B27A34DFFE01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9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2020</a:t>
              </a:r>
            </a:p>
          </cdr:txBody>
        </cdr:sp>
        <cdr:sp macro="" textlink="">
          <cdr:nvSpPr>
            <cdr:cNvPr id="30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6" name="Ltxb3">
            <a:extLst xmlns:a="http://schemas.openxmlformats.org/drawingml/2006/main">
              <a:ext uri="{FF2B5EF4-FFF2-40B4-BE49-F238E27FC236}">
                <a16:creationId xmlns:a16="http://schemas.microsoft.com/office/drawing/2014/main" id="{AF662924-EA73-4A86-B59A-410C3011CBF3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7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2020</a:t>
              </a:r>
            </a:p>
          </cdr:txBody>
        </cdr:sp>
        <cdr:sp macro="" textlink="">
          <cdr:nvSpPr>
            <cdr:cNvPr id="28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0.03826</cdr:x>
      <cdr:y>0.03834</cdr:y>
    </cdr:from>
    <cdr:to>
      <cdr:x>0.97845</cdr:x>
      <cdr:y>0.09506</cdr:y>
    </cdr:to>
    <cdr:sp macro="" textlink="">
      <cdr:nvSpPr>
        <cdr:cNvPr id="36" name="SubHeadline"/>
        <cdr:cNvSpPr txBox="1"/>
      </cdr:nvSpPr>
      <cdr:spPr>
        <a:xfrm xmlns:a="http://schemas.openxmlformats.org/drawingml/2006/main">
          <a:off x="173552" y="82770"/>
          <a:ext cx="4264702" cy="1224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0.39932</cdr:x>
      <cdr:y>0.09424</cdr:y>
    </cdr:to>
    <cdr:grpSp>
      <cdr:nvGrpSpPr>
        <cdr:cNvPr id="28" name="Legend">
          <a:extLst xmlns:a="http://schemas.openxmlformats.org/drawingml/2006/main">
            <a:ext uri="{FF2B5EF4-FFF2-40B4-BE49-F238E27FC236}">
              <a16:creationId xmlns:a16="http://schemas.microsoft.com/office/drawing/2014/main" id="{179B4E4E-605B-45C2-8F6E-1844DED2E415}"/>
            </a:ext>
          </a:extLst>
        </cdr:cNvPr>
        <cdr:cNvGrpSpPr/>
      </cdr:nvGrpSpPr>
      <cdr:grpSpPr>
        <a:xfrm xmlns:a="http://schemas.openxmlformats.org/drawingml/2006/main">
          <a:off x="189782" y="0"/>
          <a:ext cx="1615448" cy="202207"/>
          <a:chOff x="0" y="0"/>
          <a:chExt cx="1620861" cy="203458"/>
        </a:xfrm>
      </cdr:grpSpPr>
      <cdr:grpSp>
        <cdr:nvGrpSpPr>
          <cdr:cNvPr id="29" name="Ltxb1">
            <a:extLst xmlns:a="http://schemas.openxmlformats.org/drawingml/2006/main">
              <a:ext uri="{FF2B5EF4-FFF2-40B4-BE49-F238E27FC236}">
                <a16:creationId xmlns:a16="http://schemas.microsoft.com/office/drawing/2014/main" id="{20FB663B-5F40-4BB1-BD54-90183E7194CF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627202" cy="101729"/>
            <a:chOff x="0" y="0"/>
            <a:chExt cx="627202" cy="101729"/>
          </a:xfrm>
        </cdr:grpSpPr>
        <cdr:sp macro="" textlink="">
          <cdr:nvSpPr>
            <cdr:cNvPr id="39" name="Ltxb1a"/>
            <cdr:cNvSpPr txBox="1"/>
          </cdr:nvSpPr>
          <cdr:spPr>
            <a:xfrm xmlns:a="http://schemas.openxmlformats.org/drawingml/2006/main">
              <a:off x="127000" y="0"/>
              <a:ext cx="500202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 Q3 2020</a:t>
              </a:r>
            </a:p>
          </cdr:txBody>
        </cdr:sp>
        <cdr:sp macro="" textlink="">
          <cdr:nvSpPr>
            <cdr:cNvPr id="40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0" name="Ltxb2">
            <a:extLst xmlns:a="http://schemas.openxmlformats.org/drawingml/2006/main">
              <a:ext uri="{FF2B5EF4-FFF2-40B4-BE49-F238E27FC236}">
                <a16:creationId xmlns:a16="http://schemas.microsoft.com/office/drawing/2014/main" id="{7686A7E0-3086-4E5C-8AB3-5CDC14C207C2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627202" cy="101729"/>
            <a:chOff x="0" y="101729"/>
            <a:chExt cx="627202" cy="101729"/>
          </a:xfrm>
        </cdr:grpSpPr>
        <cdr:sp macro="" textlink="">
          <cdr:nvSpPr>
            <cdr:cNvPr id="37" name="Ltxb2a"/>
            <cdr:cNvSpPr txBox="1"/>
          </cdr:nvSpPr>
          <cdr:spPr>
            <a:xfrm xmlns:a="http://schemas.openxmlformats.org/drawingml/2006/main">
              <a:off x="127000" y="101729"/>
              <a:ext cx="500202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 Q4 2020</a:t>
              </a:r>
            </a:p>
          </cdr:txBody>
        </cdr:sp>
        <cdr:sp macro="" textlink="">
          <cdr:nvSpPr>
            <cdr:cNvPr id="38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1" name="Ltxb3">
            <a:extLst xmlns:a="http://schemas.openxmlformats.org/drawingml/2006/main">
              <a:ext uri="{FF2B5EF4-FFF2-40B4-BE49-F238E27FC236}">
                <a16:creationId xmlns:a16="http://schemas.microsoft.com/office/drawing/2014/main" id="{0E6B0350-BC9E-44CB-ADC4-EE13B42DEF84}"/>
              </a:ext>
            </a:extLst>
          </cdr:cNvPr>
          <cdr:cNvGrpSpPr/>
        </cdr:nvGrpSpPr>
        <cdr:grpSpPr>
          <a:xfrm xmlns:a="http://schemas.openxmlformats.org/drawingml/2006/main">
            <a:off x="942363" y="0"/>
            <a:ext cx="678498" cy="101729"/>
            <a:chOff x="942363" y="0"/>
            <a:chExt cx="678498" cy="101729"/>
          </a:xfrm>
        </cdr:grpSpPr>
        <cdr:sp macro="" textlink="">
          <cdr:nvSpPr>
            <cdr:cNvPr id="35" name="Ltxb3a"/>
            <cdr:cNvSpPr txBox="1"/>
          </cdr:nvSpPr>
          <cdr:spPr>
            <a:xfrm xmlns:a="http://schemas.openxmlformats.org/drawingml/2006/main">
              <a:off x="1069363" y="0"/>
              <a:ext cx="55149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HICPX Q3 2020</a:t>
              </a:r>
            </a:p>
          </cdr:txBody>
        </cdr:sp>
        <cdr:sp macro="" textlink="">
          <cdr:nvSpPr>
            <cdr:cNvPr id="36" name="Ltxb3b"/>
            <cdr:cNvSpPr/>
          </cdr:nvSpPr>
          <cdr:spPr>
            <a:xfrm xmlns:a="http://schemas.openxmlformats.org/drawingml/2006/main">
              <a:off x="942363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4">
            <a:extLst xmlns:a="http://schemas.openxmlformats.org/drawingml/2006/main">
              <a:ext uri="{FF2B5EF4-FFF2-40B4-BE49-F238E27FC236}">
                <a16:creationId xmlns:a16="http://schemas.microsoft.com/office/drawing/2014/main" id="{6D000EDB-1B63-4D76-9127-9CCB66121266}"/>
              </a:ext>
            </a:extLst>
          </cdr:cNvPr>
          <cdr:cNvGrpSpPr/>
        </cdr:nvGrpSpPr>
        <cdr:grpSpPr>
          <a:xfrm xmlns:a="http://schemas.openxmlformats.org/drawingml/2006/main">
            <a:off x="942363" y="101729"/>
            <a:ext cx="678498" cy="101729"/>
            <a:chOff x="942363" y="101729"/>
            <a:chExt cx="678498" cy="101729"/>
          </a:xfrm>
        </cdr:grpSpPr>
        <cdr:sp macro="" textlink="">
          <cdr:nvSpPr>
            <cdr:cNvPr id="33" name="Ltxb4a"/>
            <cdr:cNvSpPr txBox="1"/>
          </cdr:nvSpPr>
          <cdr:spPr>
            <a:xfrm xmlns:a="http://schemas.openxmlformats.org/drawingml/2006/main">
              <a:off x="1069363" y="101729"/>
              <a:ext cx="55149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HICPX Q4 2020</a:t>
              </a:r>
            </a:p>
          </cdr:txBody>
        </cdr:sp>
        <cdr:sp macro="" textlink="">
          <cdr:nvSpPr>
            <cdr:cNvPr id="34" name="Ltxb4b"/>
            <cdr:cNvSpPr/>
          </cdr:nvSpPr>
          <cdr:spPr>
            <a:xfrm xmlns:a="http://schemas.openxmlformats.org/drawingml/2006/main">
              <a:off x="942363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0.03812</cdr:x>
      <cdr:y>0.03666</cdr:y>
    </cdr:from>
    <cdr:to>
      <cdr:x>0.97831</cdr:x>
      <cdr:y>0.09339</cdr:y>
    </cdr:to>
    <cdr:sp macro="" textlink="">
      <cdr:nvSpPr>
        <cdr:cNvPr id="36" name="SubHeadline"/>
        <cdr:cNvSpPr txBox="1"/>
      </cdr:nvSpPr>
      <cdr:spPr>
        <a:xfrm xmlns:a="http://schemas.openxmlformats.org/drawingml/2006/main">
          <a:off x="172896" y="79153"/>
          <a:ext cx="4264702" cy="1224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2022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</xdr:row>
      <xdr:rowOff>0</xdr:rowOff>
    </xdr:from>
    <xdr:ext cx="4536000" cy="2159000"/>
    <xdr:graphicFrame macro="">
      <xdr:nvGraphicFramePr>
        <xdr:cNvPr id="2" name="Chart 2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F9432100-618E-4742-854C-7124F8C51DB8}"/>
            </a:ext>
          </a:extLst>
        </cdr:cNvPr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17" cy="305187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42D3ABE6-822D-4159-8575-CBEF540A18A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1A675292-9DA7-4711-B404-591892123111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2020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FF9D91F7-1DFC-4B47-9C1A-24F59C5EED76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6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2020</a:t>
              </a:r>
            </a:p>
          </cdr:txBody>
        </cdr:sp>
        <cdr:sp macro="" textlink="">
          <cdr:nvSpPr>
            <cdr:cNvPr id="2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85725</xdr:rowOff>
    </xdr:from>
    <xdr:to>
      <xdr:col>8</xdr:col>
      <xdr:colOff>497400</xdr:colOff>
      <xdr:row>15</xdr:row>
      <xdr:rowOff>82550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0.13502</cdr:x>
      <cdr:y>0.09424</cdr:y>
    </cdr:to>
    <cdr:grpSp>
      <cdr:nvGrpSpPr>
        <cdr:cNvPr id="16" name="Legend">
          <a:extLst xmlns:a="http://schemas.openxmlformats.org/drawingml/2006/main">
            <a:ext uri="{FF2B5EF4-FFF2-40B4-BE49-F238E27FC236}">
              <a16:creationId xmlns:a16="http://schemas.microsoft.com/office/drawing/2014/main" id="{57BDA580-75A6-4F92-98FF-168A6303C700}"/>
            </a:ext>
          </a:extLst>
        </cdr:cNvPr>
        <cdr:cNvGrpSpPr/>
      </cdr:nvGrpSpPr>
      <cdr:grpSpPr>
        <a:xfrm xmlns:a="http://schemas.openxmlformats.org/drawingml/2006/main">
          <a:off x="190421" y="0"/>
          <a:ext cx="422030" cy="203464"/>
          <a:chOff x="0" y="0"/>
          <a:chExt cx="422017" cy="203458"/>
        </a:xfrm>
      </cdr:grpSpPr>
      <cdr:grpSp>
        <cdr:nvGrpSpPr>
          <cdr:cNvPr id="17" name="Ltxb1">
            <a:extLst xmlns:a="http://schemas.openxmlformats.org/drawingml/2006/main">
              <a:ext uri="{FF2B5EF4-FFF2-40B4-BE49-F238E27FC236}">
                <a16:creationId xmlns:a16="http://schemas.microsoft.com/office/drawing/2014/main" id="{A133D9B5-9884-4CC9-81A4-C7826C7A1BFB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1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2020</a:t>
              </a:r>
            </a:p>
          </cdr:txBody>
        </cdr:sp>
        <cdr:sp macro="" textlink="">
          <cdr:nvSpPr>
            <cdr:cNvPr id="22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2">
            <a:extLst xmlns:a="http://schemas.openxmlformats.org/drawingml/2006/main">
              <a:ext uri="{FF2B5EF4-FFF2-40B4-BE49-F238E27FC236}">
                <a16:creationId xmlns:a16="http://schemas.microsoft.com/office/drawing/2014/main" id="{B9071CE2-1390-40D7-AE77-C1987BF95F3A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19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2020</a:t>
              </a:r>
            </a:p>
          </cdr:txBody>
        </cdr:sp>
        <cdr:sp macro="" textlink="">
          <cdr:nvSpPr>
            <cdr:cNvPr id="20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3</xdr:row>
      <xdr:rowOff>116205</xdr:rowOff>
    </xdr:from>
    <xdr:to>
      <xdr:col>8</xdr:col>
      <xdr:colOff>697424</xdr:colOff>
      <xdr:row>17</xdr:row>
      <xdr:rowOff>8255</xdr:rowOff>
    </xdr:to>
    <xdr:graphicFrame macro="">
      <xdr:nvGraphicFramePr>
        <xdr:cNvPr id="2" name="Chart 2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20</xdr:row>
      <xdr:rowOff>28575</xdr:rowOff>
    </xdr:from>
    <xdr:to>
      <xdr:col>8</xdr:col>
      <xdr:colOff>687899</xdr:colOff>
      <xdr:row>33</xdr:row>
      <xdr:rowOff>92075</xdr:rowOff>
    </xdr:to>
    <xdr:graphicFrame macro="">
      <xdr:nvGraphicFramePr>
        <xdr:cNvPr id="3" name="Chart 2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39</xdr:row>
      <xdr:rowOff>133350</xdr:rowOff>
    </xdr:from>
    <xdr:to>
      <xdr:col>8</xdr:col>
      <xdr:colOff>630749</xdr:colOff>
      <xdr:row>53</xdr:row>
      <xdr:rowOff>25400</xdr:rowOff>
    </xdr:to>
    <xdr:graphicFrame macro="">
      <xdr:nvGraphicFramePr>
        <xdr:cNvPr id="4" name="Chart 2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0.0389</cdr:x>
      <cdr:y>0.1331</cdr:y>
    </cdr:from>
    <cdr:to>
      <cdr:x>0.99878</cdr:x>
      <cdr:y>0.18762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205869" y="287372"/>
          <a:ext cx="5079959" cy="117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  <cdr:relSizeAnchor xmlns:cdr="http://schemas.openxmlformats.org/drawingml/2006/chartDrawing">
    <cdr:from>
      <cdr:x>0.03732</cdr:x>
      <cdr:y>0</cdr:y>
    </cdr:from>
    <cdr:to>
      <cdr:x>0.12493</cdr:x>
      <cdr:y>0.13583</cdr:y>
    </cdr:to>
    <cdr:grpSp>
      <cdr:nvGrpSpPr>
        <cdr:cNvPr id="23" name="Legend">
          <a:extLst xmlns:a="http://schemas.openxmlformats.org/drawingml/2006/main">
            <a:ext uri="{FF2B5EF4-FFF2-40B4-BE49-F238E27FC236}">
              <a16:creationId xmlns:a16="http://schemas.microsoft.com/office/drawing/2014/main" id="{1080F5D7-0CA2-44F7-841F-8271CF0C7066}"/>
            </a:ext>
          </a:extLst>
        </cdr:cNvPr>
        <cdr:cNvGrpSpPr/>
      </cdr:nvGrpSpPr>
      <cdr:grpSpPr>
        <a:xfrm xmlns:a="http://schemas.openxmlformats.org/drawingml/2006/main">
          <a:off x="169225" y="0"/>
          <a:ext cx="397260" cy="284879"/>
          <a:chOff x="0" y="0"/>
          <a:chExt cx="422017" cy="305187"/>
        </a:xfrm>
      </cdr:grpSpPr>
      <cdr:grpSp>
        <cdr:nvGrpSpPr>
          <cdr:cNvPr id="24" name="Ltxb1">
            <a:extLst xmlns:a="http://schemas.openxmlformats.org/drawingml/2006/main">
              <a:ext uri="{FF2B5EF4-FFF2-40B4-BE49-F238E27FC236}">
                <a16:creationId xmlns:a16="http://schemas.microsoft.com/office/drawing/2014/main" id="{22C85BA3-D696-448A-B830-815722042BE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1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32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2">
            <a:extLst xmlns:a="http://schemas.openxmlformats.org/drawingml/2006/main">
              <a:ext uri="{FF2B5EF4-FFF2-40B4-BE49-F238E27FC236}">
                <a16:creationId xmlns:a16="http://schemas.microsoft.com/office/drawing/2014/main" id="{DB52037C-AACE-4490-9DBC-D3F357F92581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9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2020</a:t>
              </a:r>
            </a:p>
          </cdr:txBody>
        </cdr:sp>
        <cdr:sp macro="" textlink="">
          <cdr:nvSpPr>
            <cdr:cNvPr id="30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6" name="Ltxb3">
            <a:extLst xmlns:a="http://schemas.openxmlformats.org/drawingml/2006/main">
              <a:ext uri="{FF2B5EF4-FFF2-40B4-BE49-F238E27FC236}">
                <a16:creationId xmlns:a16="http://schemas.microsoft.com/office/drawing/2014/main" id="{4D89AC4A-E167-4144-86A2-E9F7FB32E2D1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7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2020</a:t>
              </a:r>
            </a:p>
          </cdr:txBody>
        </cdr:sp>
        <cdr:sp macro="" textlink="">
          <cdr:nvSpPr>
            <cdr:cNvPr id="28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0.03667</cdr:x>
      <cdr:y>0.04443</cdr:y>
    </cdr:from>
    <cdr:to>
      <cdr:x>0.97697</cdr:x>
      <cdr:y>0.1041</cdr:y>
    </cdr:to>
    <cdr:sp macro="" textlink="">
      <cdr:nvSpPr>
        <cdr:cNvPr id="13" name="SubHeadline"/>
        <cdr:cNvSpPr txBox="1"/>
      </cdr:nvSpPr>
      <cdr:spPr>
        <a:xfrm xmlns:a="http://schemas.openxmlformats.org/drawingml/2006/main">
          <a:off x="166579" y="97082"/>
          <a:ext cx="4271686" cy="130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0.03956</cdr:x>
      <cdr:y>0.03725</cdr:y>
    </cdr:from>
    <cdr:to>
      <cdr:x>0.97986</cdr:x>
      <cdr:y>0.09692</cdr:y>
    </cdr:to>
    <cdr:sp macro="" textlink="">
      <cdr:nvSpPr>
        <cdr:cNvPr id="13" name="SubHeadline"/>
        <cdr:cNvSpPr txBox="1"/>
      </cdr:nvSpPr>
      <cdr:spPr>
        <a:xfrm xmlns:a="http://schemas.openxmlformats.org/drawingml/2006/main">
          <a:off x="179717" y="81628"/>
          <a:ext cx="4271686" cy="130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2022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</xdr:row>
      <xdr:rowOff>9525</xdr:rowOff>
    </xdr:from>
    <xdr:to>
      <xdr:col>8</xdr:col>
      <xdr:colOff>725999</xdr:colOff>
      <xdr:row>15</xdr:row>
      <xdr:rowOff>63500</xdr:rowOff>
    </xdr:to>
    <xdr:graphicFrame macro="">
      <xdr:nvGraphicFramePr>
        <xdr:cNvPr id="2" name="Chart 2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</xdr:row>
      <xdr:rowOff>142875</xdr:rowOff>
    </xdr:from>
    <xdr:ext cx="4536000" cy="2159000"/>
    <xdr:graphicFrame macro="">
      <xdr:nvGraphicFramePr>
        <xdr:cNvPr id="2" name="Chart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28575</xdr:colOff>
      <xdr:row>15</xdr:row>
      <xdr:rowOff>142875</xdr:rowOff>
    </xdr:from>
    <xdr:ext cx="4536000" cy="2159000"/>
    <xdr:graphicFrame macro="">
      <xdr:nvGraphicFramePr>
        <xdr:cNvPr id="3" name="Chart 1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</xdr:col>
      <xdr:colOff>28575</xdr:colOff>
      <xdr:row>29</xdr:row>
      <xdr:rowOff>142875</xdr:rowOff>
    </xdr:from>
    <xdr:ext cx="4536000" cy="2159000"/>
    <xdr:graphicFrame macro="">
      <xdr:nvGraphicFramePr>
        <xdr:cNvPr id="4" name="Chart 1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B7DEF08A-37B1-43BD-900A-458C9B89E3AA}"/>
            </a:ext>
          </a:extLst>
        </cdr:cNvPr>
        <cdr:cNvGrpSpPr/>
      </cdr:nvGrpSpPr>
      <cdr:grpSpPr>
        <a:xfrm xmlns:a="http://schemas.openxmlformats.org/drawingml/2006/main">
          <a:off x="169021" y="0"/>
          <a:ext cx="421375" cy="299003"/>
          <a:chOff x="0" y="0"/>
          <a:chExt cx="422017" cy="305187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54F20048-B17E-4588-848C-C91362AB9563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0C219F7A-67AB-4A80-8D4E-F1D38B6CA8CF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2020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7A2BC512-23C3-4E95-B100-B682E529F884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6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2020</a:t>
              </a:r>
            </a:p>
          </cdr:txBody>
        </cdr:sp>
        <cdr:sp macro="" textlink="">
          <cdr:nvSpPr>
            <cdr:cNvPr id="2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462060</xdr:colOff>
      <xdr:row>1</xdr:row>
      <xdr:rowOff>182879</xdr:rowOff>
    </xdr:from>
    <xdr:to>
      <xdr:col>9</xdr:col>
      <xdr:colOff>205935</xdr:colOff>
      <xdr:row>13</xdr:row>
      <xdr:rowOff>46354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276224</xdr:colOff>
      <xdr:row>14</xdr:row>
      <xdr:rowOff>25333</xdr:rowOff>
    </xdr:from>
    <xdr:to>
      <xdr:col>4</xdr:col>
      <xdr:colOff>477299</xdr:colOff>
      <xdr:row>25</xdr:row>
      <xdr:rowOff>79308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462060</xdr:colOff>
      <xdr:row>14</xdr:row>
      <xdr:rowOff>25333</xdr:rowOff>
    </xdr:from>
    <xdr:to>
      <xdr:col>9</xdr:col>
      <xdr:colOff>206160</xdr:colOff>
      <xdr:row>25</xdr:row>
      <xdr:rowOff>79308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276224</xdr:colOff>
      <xdr:row>1</xdr:row>
      <xdr:rowOff>182879</xdr:rowOff>
    </xdr:from>
    <xdr:to>
      <xdr:col>4</xdr:col>
      <xdr:colOff>477299</xdr:colOff>
      <xdr:row>12</xdr:row>
      <xdr:rowOff>181238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0.08103</cdr:x>
      <cdr:y>0.10418</cdr:y>
    </cdr:from>
    <cdr:to>
      <cdr:x>0.97279</cdr:x>
      <cdr:y>0.15796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223147" y="224922"/>
          <a:ext cx="2455706" cy="1161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b) USD/EUR exchange rate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0.08024</cdr:x>
      <cdr:y>0.09873</cdr:y>
    </cdr:from>
    <cdr:to>
      <cdr:x>1</cdr:x>
      <cdr:y>0.15507</cdr:y>
    </cdr:to>
    <cdr:sp macro="" textlink="">
      <cdr:nvSpPr>
        <cdr:cNvPr id="25" name="SubHeadline"/>
        <cdr:cNvSpPr txBox="1"/>
      </cdr:nvSpPr>
      <cdr:spPr>
        <a:xfrm xmlns:a="http://schemas.openxmlformats.org/drawingml/2006/main">
          <a:off x="214237" y="213162"/>
          <a:ext cx="2455718" cy="121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c) Oil price (USD)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0.10008</cdr:x>
      <cdr:y>0.08655</cdr:y>
    </cdr:from>
    <cdr:to>
      <cdr:x>0.98773</cdr:x>
      <cdr:y>0.19385</cdr:y>
    </cdr:to>
    <cdr:sp macro="" textlink="">
      <cdr:nvSpPr>
        <cdr:cNvPr id="11" name="SubHeadline"/>
        <cdr:cNvSpPr txBox="1"/>
      </cdr:nvSpPr>
      <cdr:spPr>
        <a:xfrm xmlns:a="http://schemas.openxmlformats.org/drawingml/2006/main">
          <a:off x="227004" y="186868"/>
          <a:ext cx="2013390" cy="231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d) Annual growth in compensation per                </a:t>
          </a: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/>
              <a:ea typeface="+mn-ea"/>
              <a:cs typeface="+mn-cs"/>
            </a:rPr>
            <a:t>d  </a:t>
          </a: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employee (annual percentage changes)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0.09792</cdr:x>
      <cdr:y>0.09869</cdr:y>
    </cdr:from>
    <cdr:to>
      <cdr:x>1</cdr:x>
      <cdr:y>0.22182</cdr:y>
    </cdr:to>
    <cdr:sp macro="" textlink="">
      <cdr:nvSpPr>
        <cdr:cNvPr id="22" name="SubHeadline"/>
        <cdr:cNvSpPr txBox="1"/>
      </cdr:nvSpPr>
      <cdr:spPr>
        <a:xfrm xmlns:a="http://schemas.openxmlformats.org/drawingml/2006/main">
          <a:off x="222007" y="207363"/>
          <a:ext cx="2045260" cy="258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700" b="1" i="0">
              <a:solidFill>
                <a:srgbClr val="000000"/>
              </a:solidFill>
              <a:latin typeface="Arial"/>
            </a:rPr>
            <a:t>a) Interest rate on ECB's main refinancing                </a:t>
          </a:r>
          <a:r>
            <a:rPr lang="en-GB" sz="700" b="1" i="0">
              <a:solidFill>
                <a:schemeClr val="bg1"/>
              </a:solidFill>
              <a:latin typeface="Arial"/>
            </a:rPr>
            <a:t>x  </a:t>
          </a:r>
          <a:r>
            <a:rPr lang="en-GB" sz="700" b="1" i="0">
              <a:solidFill>
                <a:srgbClr val="000000"/>
              </a:solidFill>
              <a:latin typeface="Arial"/>
            </a:rPr>
            <a:t>operations (%)</a:t>
          </a:r>
        </a:p>
      </cdr:txBody>
    </cdr:sp>
  </cdr:relSizeAnchor>
  <cdr:relSizeAnchor xmlns:cdr="http://schemas.openxmlformats.org/drawingml/2006/chartDrawing">
    <cdr:from>
      <cdr:x>0.09517</cdr:x>
      <cdr:y>0</cdr:y>
    </cdr:from>
    <cdr:to>
      <cdr:x>0.2813</cdr:x>
      <cdr:y>0.09683</cdr:y>
    </cdr:to>
    <cdr:grpSp>
      <cdr:nvGrpSpPr>
        <cdr:cNvPr id="10" name="Legend">
          <a:extLst xmlns:a="http://schemas.openxmlformats.org/drawingml/2006/main">
            <a:ext uri="{FF2B5EF4-FFF2-40B4-BE49-F238E27FC236}">
              <a16:creationId xmlns:a16="http://schemas.microsoft.com/office/drawing/2014/main" id="{4382450C-81B8-456B-B958-F001EB732DFE}"/>
            </a:ext>
          </a:extLst>
        </cdr:cNvPr>
        <cdr:cNvGrpSpPr/>
      </cdr:nvGrpSpPr>
      <cdr:grpSpPr>
        <a:xfrm xmlns:a="http://schemas.openxmlformats.org/drawingml/2006/main">
          <a:off x="216599" y="0"/>
          <a:ext cx="423615" cy="206438"/>
          <a:chOff x="0" y="0"/>
          <a:chExt cx="422004" cy="203452"/>
        </a:xfrm>
      </cdr:grpSpPr>
      <cdr:grpSp>
        <cdr:nvGrpSpPr>
          <cdr:cNvPr id="11" name="Ltxb1">
            <a:extLst xmlns:a="http://schemas.openxmlformats.org/drawingml/2006/main">
              <a:ext uri="{FF2B5EF4-FFF2-40B4-BE49-F238E27FC236}">
                <a16:creationId xmlns:a16="http://schemas.microsoft.com/office/drawing/2014/main" id="{786BC6C7-65CF-426F-8499-365A9B76535D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04" cy="101726"/>
            <a:chOff x="0" y="0"/>
            <a:chExt cx="422017" cy="101729"/>
          </a:xfrm>
        </cdr:grpSpPr>
        <cdr:sp macro="" textlink="">
          <cdr:nvSpPr>
            <cdr:cNvPr id="1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317191F9-4E11-458B-92B8-94E8E51C709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2020</a:t>
              </a:r>
            </a:p>
          </cdr:txBody>
        </cdr:sp>
        <cdr:sp macro="" textlink="">
          <cdr:nvSpPr>
            <cdr:cNvPr id="1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6BD310FE-1D1A-47E3-863E-529CF1ADDF39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2" name="Ltxb2">
            <a:extLst xmlns:a="http://schemas.openxmlformats.org/drawingml/2006/main">
              <a:ext uri="{FF2B5EF4-FFF2-40B4-BE49-F238E27FC236}">
                <a16:creationId xmlns:a16="http://schemas.microsoft.com/office/drawing/2014/main" id="{486FF4F5-B7E7-440D-9AAC-347E64D81F4D}"/>
              </a:ext>
            </a:extLst>
          </cdr:cNvPr>
          <cdr:cNvGrpSpPr/>
        </cdr:nvGrpSpPr>
        <cdr:grpSpPr>
          <a:xfrm xmlns:a="http://schemas.openxmlformats.org/drawingml/2006/main">
            <a:off x="0" y="101727"/>
            <a:ext cx="422004" cy="101725"/>
            <a:chOff x="0" y="101729"/>
            <a:chExt cx="422017" cy="101729"/>
          </a:xfrm>
        </cdr:grpSpPr>
        <cdr:sp macro="" textlink="">
          <cdr:nvSpPr>
            <cdr:cNvPr id="1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13247396-9DF8-4E04-A0B2-990CE810AAC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2020</a:t>
              </a:r>
            </a:p>
          </cdr:txBody>
        </cdr:sp>
        <cdr:sp macro="" textlink="">
          <cdr:nvSpPr>
            <cdr:cNvPr id="1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BBD0C64D-7857-4E2A-8B9A-0689230ED8AE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23</xdr:row>
      <xdr:rowOff>0</xdr:rowOff>
    </xdr:from>
    <xdr:to>
      <xdr:col>33</xdr:col>
      <xdr:colOff>268800</xdr:colOff>
      <xdr:row>34</xdr:row>
      <xdr:rowOff>64500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264600</xdr:colOff>
      <xdr:row>23</xdr:row>
      <xdr:rowOff>0</xdr:rowOff>
    </xdr:from>
    <xdr:to>
      <xdr:col>15</xdr:col>
      <xdr:colOff>0</xdr:colOff>
      <xdr:row>32</xdr:row>
      <xdr:rowOff>185420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23</xdr:row>
      <xdr:rowOff>0</xdr:rowOff>
    </xdr:from>
    <xdr:to>
      <xdr:col>23</xdr:col>
      <xdr:colOff>268800</xdr:colOff>
      <xdr:row>32</xdr:row>
      <xdr:rowOff>185420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0.04012</cdr:x>
      <cdr:y>0.16912</cdr:y>
    </cdr:from>
    <cdr:to>
      <cdr:x>1</cdr:x>
      <cdr:y>0.22584</cdr:y>
    </cdr:to>
    <cdr:sp macro="" textlink="">
      <cdr:nvSpPr>
        <cdr:cNvPr id="48" name="SubHeadline"/>
        <cdr:cNvSpPr txBox="1"/>
      </cdr:nvSpPr>
      <cdr:spPr>
        <a:xfrm xmlns:a="http://schemas.openxmlformats.org/drawingml/2006/main">
          <a:off x="181984" y="365135"/>
          <a:ext cx="4354016" cy="1224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23" name="Legend">
          <a:extLst xmlns:a="http://schemas.openxmlformats.org/drawingml/2006/main">
            <a:ext uri="{FF2B5EF4-FFF2-40B4-BE49-F238E27FC236}">
              <a16:creationId xmlns:a16="http://schemas.microsoft.com/office/drawing/2014/main" id="{CA7FDD8A-BF26-4F80-A5A8-242B3DEBD244}"/>
            </a:ext>
          </a:extLst>
        </cdr:cNvPr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17" cy="305187"/>
        </a:xfrm>
      </cdr:grpSpPr>
      <cdr:grpSp>
        <cdr:nvGrpSpPr>
          <cdr:cNvPr id="24" name="Ltxb1">
            <a:extLst xmlns:a="http://schemas.openxmlformats.org/drawingml/2006/main">
              <a:ext uri="{FF2B5EF4-FFF2-40B4-BE49-F238E27FC236}">
                <a16:creationId xmlns:a16="http://schemas.microsoft.com/office/drawing/2014/main" id="{FA67BA78-15A0-43A4-B2D9-14A99C628C5A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1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2020</a:t>
              </a:r>
            </a:p>
          </cdr:txBody>
        </cdr:sp>
        <cdr:sp macro="" textlink="">
          <cdr:nvSpPr>
            <cdr:cNvPr id="32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2">
            <a:extLst xmlns:a="http://schemas.openxmlformats.org/drawingml/2006/main">
              <a:ext uri="{FF2B5EF4-FFF2-40B4-BE49-F238E27FC236}">
                <a16:creationId xmlns:a16="http://schemas.microsoft.com/office/drawing/2014/main" id="{BCD6EB60-465B-4A19-B3C2-D2B4E73D80B7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9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2020</a:t>
              </a:r>
            </a:p>
          </cdr:txBody>
        </cdr:sp>
        <cdr:sp macro="" textlink="">
          <cdr:nvSpPr>
            <cdr:cNvPr id="30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6" name="Ltxb3">
            <a:extLst xmlns:a="http://schemas.openxmlformats.org/drawingml/2006/main">
              <a:ext uri="{FF2B5EF4-FFF2-40B4-BE49-F238E27FC236}">
                <a16:creationId xmlns:a16="http://schemas.microsoft.com/office/drawing/2014/main" id="{9E710085-F8AB-450B-AE80-6F03D3F10DEA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7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2020</a:t>
              </a:r>
            </a:p>
          </cdr:txBody>
        </cdr:sp>
        <cdr:sp macro="" textlink="">
          <cdr:nvSpPr>
            <cdr:cNvPr id="28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0.04012</cdr:x>
      <cdr:y>0.04676</cdr:y>
    </cdr:from>
    <cdr:to>
      <cdr:x>1</cdr:x>
      <cdr:y>0.08877</cdr:y>
    </cdr:to>
    <cdr:sp macro="" textlink="">
      <cdr:nvSpPr>
        <cdr:cNvPr id="58" name="SubHeadline"/>
        <cdr:cNvSpPr txBox="1"/>
      </cdr:nvSpPr>
      <cdr:spPr>
        <a:xfrm xmlns:a="http://schemas.openxmlformats.org/drawingml/2006/main">
          <a:off x="181984" y="100961"/>
          <a:ext cx="4354016" cy="90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0.04012</cdr:x>
      <cdr:y>0.05249</cdr:y>
    </cdr:from>
    <cdr:to>
      <cdr:x>1</cdr:x>
      <cdr:y>0.10186</cdr:y>
    </cdr:to>
    <cdr:sp macro="" textlink="">
      <cdr:nvSpPr>
        <cdr:cNvPr id="58" name="SubHeadline"/>
        <cdr:cNvSpPr txBox="1"/>
      </cdr:nvSpPr>
      <cdr:spPr>
        <a:xfrm xmlns:a="http://schemas.openxmlformats.org/drawingml/2006/main">
          <a:off x="181984" y="113322"/>
          <a:ext cx="4354016" cy="106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2022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9525</xdr:rowOff>
    </xdr:from>
    <xdr:to>
      <xdr:col>8</xdr:col>
      <xdr:colOff>373575</xdr:colOff>
      <xdr:row>15</xdr:row>
      <xdr:rowOff>63500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0.40933</cdr:x>
      <cdr:y>0.14136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DC28A9D8-5D73-4A53-B43D-3EEFA820CAE1}"/>
            </a:ext>
          </a:extLst>
        </cdr:cNvPr>
        <cdr:cNvGrpSpPr/>
      </cdr:nvGrpSpPr>
      <cdr:grpSpPr>
        <a:xfrm xmlns:a="http://schemas.openxmlformats.org/drawingml/2006/main">
          <a:off x="190421" y="0"/>
          <a:ext cx="1666300" cy="302234"/>
          <a:chOff x="0" y="0"/>
          <a:chExt cx="1666268" cy="305187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A744BE5A-B25F-4D5D-BF42-126EB90AF183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896570" cy="101729"/>
            <a:chOff x="0" y="0"/>
            <a:chExt cx="896570" cy="101729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7000" y="0"/>
              <a:ext cx="769570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Average point forecast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3175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F34CADBE-358E-403D-A6F7-ECC94A47B682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862394" cy="101729"/>
            <a:chOff x="0" y="101729"/>
            <a:chExt cx="862394" cy="101729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729"/>
              <a:ext cx="735394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Median point forecast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3347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2C5720ED-089E-432D-B907-5520C1C11E2C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1666268" cy="101729"/>
            <a:chOff x="0" y="203458"/>
            <a:chExt cx="1666268" cy="101729"/>
          </a:xfrm>
        </cdr:grpSpPr>
        <cdr:sp macro="" textlink="">
          <cdr:nvSpPr>
            <cdr:cNvPr id="26" name="Ltxb3a"/>
            <cdr:cNvSpPr txBox="1"/>
          </cdr:nvSpPr>
          <cdr:spPr>
            <a:xfrm xmlns:a="http://schemas.openxmlformats.org/drawingml/2006/main">
              <a:off x="127000" y="203458"/>
              <a:ext cx="153926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Mean of the aggregate probability distribution</a:t>
              </a:r>
            </a:p>
          </cdr:txBody>
        </cdr:sp>
        <cdr:sp macro="" textlink="">
          <cdr:nvSpPr>
            <cdr:cNvPr id="27" name="Ltxb3b"/>
            <cdr:cNvSpPr/>
          </cdr:nvSpPr>
          <cdr:spPr>
            <a:xfrm xmlns:a="http://schemas.openxmlformats.org/drawingml/2006/main">
              <a:off x="0" y="235208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3</xdr:row>
      <xdr:rowOff>47623</xdr:rowOff>
    </xdr:from>
    <xdr:to>
      <xdr:col>9</xdr:col>
      <xdr:colOff>11624</xdr:colOff>
      <xdr:row>16</xdr:row>
      <xdr:rowOff>92073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B1:V12"/>
  <sheetViews>
    <sheetView showGridLines="0" tabSelected="1" zoomScaleNormal="100" workbookViewId="0"/>
  </sheetViews>
  <sheetFormatPr defaultColWidth="8.83203125" defaultRowHeight="12.75" x14ac:dyDescent="0.2"/>
  <cols>
    <col min="1" max="1" width="8.83203125" style="48"/>
    <col min="2" max="12" width="8.83203125" style="48" customWidth="1"/>
    <col min="13" max="13" width="13.33203125" style="48" customWidth="1"/>
    <col min="14" max="16" width="10.5" style="48" bestFit="1" customWidth="1"/>
    <col min="17" max="16384" width="8.83203125" style="48"/>
  </cols>
  <sheetData>
    <row r="1" spans="2:22" ht="13.15" customHeight="1" x14ac:dyDescent="0.2">
      <c r="B1" s="79" t="s">
        <v>85</v>
      </c>
      <c r="J1" s="57"/>
      <c r="K1" s="80" t="s">
        <v>27</v>
      </c>
      <c r="L1" s="80"/>
      <c r="M1" s="81" t="str">
        <f>LEFT($K$1,4) &amp; " " &amp; RIGHT(J4,2) &amp; " " &amp; LEFT(J4,4)</f>
        <v>HICP Q3 2020</v>
      </c>
      <c r="N1" s="80" t="s">
        <v>28</v>
      </c>
      <c r="O1" s="54"/>
      <c r="S1" s="82" t="str">
        <f>LEFT($K$1,4) &amp; "X " &amp; RIGHT(J4,2) &amp; " " &amp; LEFT(J4,4)</f>
        <v>HICPX Q3 2020</v>
      </c>
    </row>
    <row r="2" spans="2:22" ht="21.6" customHeight="1" x14ac:dyDescent="0.2">
      <c r="B2" s="134" t="s">
        <v>39</v>
      </c>
      <c r="C2" s="134"/>
      <c r="D2" s="134"/>
      <c r="E2" s="134"/>
      <c r="F2" s="134"/>
      <c r="G2" s="134"/>
      <c r="H2" s="134"/>
      <c r="I2" s="134"/>
      <c r="J2" s="57"/>
      <c r="K2" s="54"/>
      <c r="L2" s="54"/>
      <c r="M2" s="81" t="str">
        <f>LEFT($K$1,4) &amp; " " &amp; RIGHT(J5,2) &amp; " " &amp; LEFT(J5,4)</f>
        <v>HICP Q4 2020</v>
      </c>
      <c r="N2" s="54"/>
      <c r="O2" s="54"/>
      <c r="S2" s="82" t="str">
        <f>LEFT($K$1,4) &amp; "X " &amp; RIGHT(J5,2) &amp; " " &amp; LEFT(J5,4)</f>
        <v>HICPX Q4 2020</v>
      </c>
    </row>
    <row r="3" spans="2:22" ht="13.5" thickBot="1" x14ac:dyDescent="0.25">
      <c r="J3" s="51"/>
      <c r="K3" s="83" t="s">
        <v>72</v>
      </c>
      <c r="L3" s="83" t="s">
        <v>73</v>
      </c>
      <c r="M3" s="51" t="s">
        <v>74</v>
      </c>
      <c r="N3" s="83" t="s">
        <v>72</v>
      </c>
      <c r="O3" s="83" t="s">
        <v>73</v>
      </c>
      <c r="P3" s="83" t="s">
        <v>74</v>
      </c>
    </row>
    <row r="4" spans="2:22" x14ac:dyDescent="0.2">
      <c r="J4" s="57" t="s">
        <v>44</v>
      </c>
      <c r="K4" s="56">
        <v>0.39</v>
      </c>
      <c r="L4" s="56">
        <v>1.05</v>
      </c>
      <c r="M4" s="84">
        <v>1.28</v>
      </c>
      <c r="N4" s="56">
        <v>0.76</v>
      </c>
      <c r="O4" s="56">
        <v>0.92</v>
      </c>
      <c r="P4" s="56">
        <v>1.1399999999999999</v>
      </c>
    </row>
    <row r="5" spans="2:22" ht="14.45" customHeight="1" x14ac:dyDescent="0.2">
      <c r="J5" s="57" t="s">
        <v>45</v>
      </c>
      <c r="K5" s="56">
        <v>0.3</v>
      </c>
      <c r="L5" s="85">
        <v>0.9</v>
      </c>
      <c r="M5" s="86">
        <v>1.26</v>
      </c>
      <c r="N5" s="56">
        <v>0.74</v>
      </c>
      <c r="O5" s="56">
        <v>0.81</v>
      </c>
      <c r="P5" s="56">
        <v>1.1100000000000001</v>
      </c>
    </row>
    <row r="7" spans="2:22" x14ac:dyDescent="0.2">
      <c r="K7" s="87"/>
      <c r="L7" s="87"/>
      <c r="M7" s="87"/>
      <c r="N7" s="87"/>
      <c r="O7" s="87"/>
      <c r="P7" s="87"/>
    </row>
    <row r="8" spans="2:22" x14ac:dyDescent="0.2">
      <c r="K8" s="45"/>
      <c r="L8" s="87"/>
      <c r="M8" s="87"/>
      <c r="N8" s="45"/>
      <c r="O8" s="87"/>
      <c r="P8" s="87"/>
    </row>
    <row r="9" spans="2:22" x14ac:dyDescent="0.2">
      <c r="K9" s="45"/>
      <c r="N9" s="45"/>
    </row>
    <row r="10" spans="2:22" x14ac:dyDescent="0.2"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2:22" x14ac:dyDescent="0.2"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2:22" x14ac:dyDescent="0.2">
      <c r="J12"/>
      <c r="K12"/>
      <c r="L12"/>
      <c r="M12"/>
      <c r="N12"/>
      <c r="O12"/>
      <c r="P12"/>
      <c r="Q12"/>
      <c r="R12"/>
      <c r="S12"/>
      <c r="T12"/>
      <c r="U12"/>
      <c r="V12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/>
  <dimension ref="B1:P8"/>
  <sheetViews>
    <sheetView showGridLines="0" zoomScaleNormal="100" workbookViewId="0">
      <selection activeCell="H17" sqref="H17"/>
    </sheetView>
  </sheetViews>
  <sheetFormatPr defaultColWidth="8.83203125" defaultRowHeight="12.75" x14ac:dyDescent="0.2"/>
  <cols>
    <col min="1" max="1" width="8.83203125" style="48"/>
    <col min="2" max="11" width="8.83203125" style="48" customWidth="1"/>
    <col min="12" max="16384" width="8.83203125" style="48"/>
  </cols>
  <sheetData>
    <row r="1" spans="2:16" ht="13.15" customHeight="1" x14ac:dyDescent="0.2">
      <c r="B1" s="89" t="s">
        <v>16</v>
      </c>
      <c r="J1" s="101" t="str">
        <f>CONCATENATE(RIGHT($J$4,2), " ", LEFT($J$4,4))</f>
        <v>Q3 2020</v>
      </c>
      <c r="K1" s="102"/>
    </row>
    <row r="2" spans="2:16" ht="13.15" customHeight="1" x14ac:dyDescent="0.2">
      <c r="B2" s="134" t="s">
        <v>41</v>
      </c>
      <c r="C2" s="134"/>
      <c r="D2" s="134"/>
      <c r="E2" s="134"/>
      <c r="F2" s="134"/>
      <c r="G2" s="134"/>
      <c r="H2" s="134"/>
      <c r="I2" s="134"/>
      <c r="J2" s="101" t="str">
        <f>CONCATENATE(RIGHT($J$5,2), " ", LEFT($J$5,4))</f>
        <v>Q4 2020</v>
      </c>
      <c r="K2" s="103"/>
    </row>
    <row r="3" spans="2:16" ht="15.75" thickBot="1" x14ac:dyDescent="0.3">
      <c r="J3" s="51"/>
      <c r="K3" s="104" t="s">
        <v>72</v>
      </c>
      <c r="L3" s="104" t="s">
        <v>73</v>
      </c>
      <c r="M3" s="104" t="s">
        <v>74</v>
      </c>
      <c r="N3" s="104" t="s">
        <v>76</v>
      </c>
      <c r="O3" s="104" t="s">
        <v>75</v>
      </c>
      <c r="P3" s="104" t="s">
        <v>77</v>
      </c>
    </row>
    <row r="4" spans="2:16" x14ac:dyDescent="0.2">
      <c r="J4" s="57" t="s">
        <v>44</v>
      </c>
      <c r="K4" s="71">
        <v>9.1300000000000008</v>
      </c>
      <c r="L4" s="71">
        <v>9.27</v>
      </c>
      <c r="M4" s="71">
        <v>8.5299999999999994</v>
      </c>
      <c r="N4" s="71" t="e">
        <f>NA()</f>
        <v>#N/A</v>
      </c>
      <c r="O4" s="71" t="e">
        <v>#N/A</v>
      </c>
      <c r="P4" s="71">
        <v>7.69</v>
      </c>
    </row>
    <row r="5" spans="2:16" ht="14.45" customHeight="1" x14ac:dyDescent="0.2">
      <c r="J5" s="57" t="s">
        <v>45</v>
      </c>
      <c r="K5" s="71">
        <v>8.32</v>
      </c>
      <c r="L5" s="71">
        <v>9.06</v>
      </c>
      <c r="M5" s="71">
        <v>8.44</v>
      </c>
      <c r="N5" s="71" t="e">
        <f>NA()</f>
        <v>#N/A</v>
      </c>
      <c r="O5" s="71" t="e">
        <v>#N/A</v>
      </c>
      <c r="P5" s="71">
        <v>7.56</v>
      </c>
    </row>
    <row r="7" spans="2:16" x14ac:dyDescent="0.2">
      <c r="K7" s="87"/>
      <c r="L7" s="87"/>
      <c r="M7" s="87"/>
      <c r="N7" s="87"/>
      <c r="P7" s="87"/>
    </row>
    <row r="8" spans="2:16" x14ac:dyDescent="0.2">
      <c r="K8" s="87"/>
      <c r="L8" s="87"/>
      <c r="M8" s="87"/>
      <c r="N8" s="87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5"/>
  <dimension ref="A1:O56"/>
  <sheetViews>
    <sheetView showGridLines="0" zoomScale="145" zoomScaleNormal="145" workbookViewId="0">
      <selection activeCell="T24" sqref="T24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48"/>
    <col min="9" max="9" width="15.1640625" style="48" customWidth="1"/>
    <col min="10" max="10" width="12.6640625" style="15" bestFit="1" customWidth="1"/>
    <col min="11" max="13" width="8.83203125" style="15"/>
    <col min="14" max="16384" width="8.83203125" style="48"/>
  </cols>
  <sheetData>
    <row r="1" spans="1:15" ht="13.15" customHeight="1" x14ac:dyDescent="0.2">
      <c r="B1" s="105" t="s">
        <v>42</v>
      </c>
    </row>
    <row r="2" spans="1:15" ht="13.15" customHeight="1" thickBot="1" x14ac:dyDescent="0.25">
      <c r="A2" s="4"/>
      <c r="B2" s="134" t="s">
        <v>46</v>
      </c>
      <c r="C2" s="134"/>
      <c r="D2" s="134"/>
      <c r="E2" s="134"/>
      <c r="F2" s="134"/>
      <c r="G2" s="134"/>
      <c r="H2" s="134"/>
      <c r="I2" s="134"/>
      <c r="J2" s="51"/>
      <c r="K2" s="52" t="s">
        <v>96</v>
      </c>
      <c r="L2" s="52" t="s">
        <v>95</v>
      </c>
      <c r="M2" s="52" t="s">
        <v>97</v>
      </c>
    </row>
    <row r="3" spans="1:15" x14ac:dyDescent="0.2">
      <c r="J3" s="57" t="s">
        <v>1</v>
      </c>
      <c r="K3" s="56">
        <v>7.0000000000000007E-2</v>
      </c>
      <c r="L3" s="56">
        <v>0</v>
      </c>
      <c r="M3" s="56">
        <v>0.04</v>
      </c>
      <c r="O3" s="47"/>
    </row>
    <row r="4" spans="1:15" ht="13.15" customHeight="1" x14ac:dyDescent="0.2">
      <c r="J4" s="57" t="s">
        <v>103</v>
      </c>
      <c r="K4" s="56">
        <v>0.12</v>
      </c>
      <c r="L4" s="56">
        <v>0.01</v>
      </c>
      <c r="M4" s="56">
        <v>0.14000000000000001</v>
      </c>
      <c r="O4" s="47"/>
    </row>
    <row r="5" spans="1:15" ht="13.15" customHeight="1" x14ac:dyDescent="0.2">
      <c r="J5" s="57" t="s">
        <v>113</v>
      </c>
      <c r="K5" s="56">
        <v>0.36</v>
      </c>
      <c r="L5" s="56">
        <v>0.23</v>
      </c>
      <c r="M5" s="56">
        <v>0.28000000000000003</v>
      </c>
      <c r="O5" s="47"/>
    </row>
    <row r="6" spans="1:15" ht="13.15" customHeight="1" x14ac:dyDescent="0.2">
      <c r="J6" s="57" t="s">
        <v>104</v>
      </c>
      <c r="K6" s="56">
        <v>0.63</v>
      </c>
      <c r="L6" s="56">
        <v>0.79</v>
      </c>
      <c r="M6" s="56">
        <v>0.77</v>
      </c>
      <c r="O6" s="47"/>
    </row>
    <row r="7" spans="1:15" ht="13.15" customHeight="1" x14ac:dyDescent="0.2">
      <c r="J7" s="57" t="s">
        <v>105</v>
      </c>
      <c r="K7" s="56">
        <v>2.76</v>
      </c>
      <c r="L7" s="56">
        <v>3.23</v>
      </c>
      <c r="M7" s="56">
        <v>4.2699999999999996</v>
      </c>
      <c r="O7" s="47"/>
    </row>
    <row r="8" spans="1:15" ht="13.15" customHeight="1" x14ac:dyDescent="0.2">
      <c r="I8" s="9"/>
      <c r="J8" s="57" t="s">
        <v>106</v>
      </c>
      <c r="K8" s="56">
        <v>8.75</v>
      </c>
      <c r="L8" s="56">
        <v>10.45</v>
      </c>
      <c r="M8" s="56">
        <v>25.37</v>
      </c>
      <c r="O8" s="47"/>
    </row>
    <row r="9" spans="1:15" ht="13.15" customHeight="1" x14ac:dyDescent="0.2">
      <c r="J9" s="57" t="s">
        <v>107</v>
      </c>
      <c r="K9" s="56">
        <v>10.94</v>
      </c>
      <c r="L9" s="56">
        <v>15.11</v>
      </c>
      <c r="M9" s="56">
        <v>35.67</v>
      </c>
      <c r="O9" s="47"/>
    </row>
    <row r="10" spans="1:15" ht="13.15" customHeight="1" x14ac:dyDescent="0.2">
      <c r="J10" s="57" t="s">
        <v>108</v>
      </c>
      <c r="K10" s="56">
        <v>13.74</v>
      </c>
      <c r="L10" s="56">
        <v>17.399999999999999</v>
      </c>
      <c r="M10" s="56">
        <v>16.989999999999998</v>
      </c>
      <c r="O10" s="47"/>
    </row>
    <row r="11" spans="1:15" ht="13.15" customHeight="1" x14ac:dyDescent="0.2">
      <c r="J11" s="57" t="s">
        <v>109</v>
      </c>
      <c r="K11" s="56">
        <v>16.98</v>
      </c>
      <c r="L11" s="56">
        <v>15.1</v>
      </c>
      <c r="M11" s="56">
        <v>7.74</v>
      </c>
      <c r="O11" s="47"/>
    </row>
    <row r="12" spans="1:15" ht="13.15" customHeight="1" x14ac:dyDescent="0.2">
      <c r="J12" s="57" t="s">
        <v>110</v>
      </c>
      <c r="K12" s="56">
        <v>13.49</v>
      </c>
      <c r="L12" s="56">
        <v>13.25</v>
      </c>
      <c r="M12" s="56">
        <v>3.01</v>
      </c>
      <c r="O12" s="47"/>
    </row>
    <row r="13" spans="1:15" ht="13.15" customHeight="1" x14ac:dyDescent="0.2">
      <c r="J13" s="57" t="s">
        <v>111</v>
      </c>
      <c r="K13" s="56">
        <v>9.4700000000000006</v>
      </c>
      <c r="L13" s="56">
        <v>10.69</v>
      </c>
      <c r="M13" s="56">
        <v>1.93</v>
      </c>
      <c r="O13" s="47"/>
    </row>
    <row r="14" spans="1:15" ht="13.15" customHeight="1" x14ac:dyDescent="0.2">
      <c r="J14" s="57" t="s">
        <v>112</v>
      </c>
      <c r="K14" s="56">
        <v>6.53</v>
      </c>
      <c r="L14" s="56">
        <v>5.67</v>
      </c>
      <c r="M14" s="56">
        <v>1.83</v>
      </c>
      <c r="O14" s="47"/>
    </row>
    <row r="15" spans="1:15" ht="13.15" customHeight="1" x14ac:dyDescent="0.2">
      <c r="B15" s="79"/>
      <c r="J15" s="57" t="s">
        <v>114</v>
      </c>
      <c r="K15" s="56">
        <v>6.62</v>
      </c>
      <c r="L15" s="56">
        <v>3.48</v>
      </c>
      <c r="M15" s="56">
        <v>1.2</v>
      </c>
      <c r="O15" s="47"/>
    </row>
    <row r="16" spans="1:15" ht="13.15" customHeight="1" x14ac:dyDescent="0.2">
      <c r="B16" s="79"/>
      <c r="J16" s="57" t="s">
        <v>115</v>
      </c>
      <c r="K16" s="56">
        <v>3.23</v>
      </c>
      <c r="L16" s="56">
        <v>1.8</v>
      </c>
      <c r="M16" s="56">
        <v>0.44</v>
      </c>
      <c r="O16" s="47"/>
    </row>
    <row r="17" spans="2:15" ht="13.15" customHeight="1" x14ac:dyDescent="0.2">
      <c r="B17" s="79"/>
      <c r="J17" s="57" t="s">
        <v>116</v>
      </c>
      <c r="K17" s="56">
        <v>1.99</v>
      </c>
      <c r="L17" s="56">
        <v>1.35</v>
      </c>
      <c r="M17" s="56">
        <v>0.27</v>
      </c>
      <c r="O17" s="47"/>
    </row>
    <row r="18" spans="2:15" ht="13.15" customHeight="1" x14ac:dyDescent="0.2">
      <c r="B18" s="79"/>
      <c r="J18" s="57" t="s">
        <v>70</v>
      </c>
      <c r="K18" s="59">
        <v>4.33</v>
      </c>
      <c r="L18" s="56">
        <v>1.45</v>
      </c>
      <c r="M18" s="56">
        <v>0.05</v>
      </c>
      <c r="O18" s="47"/>
    </row>
    <row r="19" spans="2:15" ht="13.15" customHeight="1" x14ac:dyDescent="0.2">
      <c r="B19" s="79"/>
      <c r="J19" s="54"/>
      <c r="K19" s="54"/>
      <c r="L19" s="54"/>
      <c r="M19" s="54"/>
      <c r="O19" s="47"/>
    </row>
    <row r="20" spans="2:15" ht="13.15" customHeight="1" x14ac:dyDescent="0.2">
      <c r="B20" s="79"/>
      <c r="J20" s="54"/>
      <c r="K20" s="54"/>
      <c r="L20" s="54"/>
      <c r="M20" s="61"/>
      <c r="O20" s="47"/>
    </row>
    <row r="21" spans="2:15" ht="13.15" customHeight="1" thickBot="1" x14ac:dyDescent="0.25">
      <c r="B21" s="134"/>
      <c r="C21" s="134"/>
      <c r="D21" s="134"/>
      <c r="E21" s="134"/>
      <c r="F21" s="134"/>
      <c r="J21" s="51"/>
      <c r="K21" s="52" t="s">
        <v>96</v>
      </c>
      <c r="L21" s="52" t="s">
        <v>95</v>
      </c>
      <c r="M21" s="52" t="s">
        <v>97</v>
      </c>
      <c r="O21" s="47"/>
    </row>
    <row r="22" spans="2:15" ht="13.15" customHeight="1" x14ac:dyDescent="0.2">
      <c r="J22" s="57" t="s">
        <v>1</v>
      </c>
      <c r="K22" s="56">
        <v>0.08</v>
      </c>
      <c r="L22" s="56">
        <v>0.03</v>
      </c>
      <c r="M22" s="56">
        <v>0.08</v>
      </c>
      <c r="O22" s="47"/>
    </row>
    <row r="23" spans="2:15" ht="13.15" customHeight="1" x14ac:dyDescent="0.2">
      <c r="J23" s="57" t="s">
        <v>103</v>
      </c>
      <c r="K23" s="56">
        <v>0.13</v>
      </c>
      <c r="L23" s="56">
        <v>7.0000000000000007E-2</v>
      </c>
      <c r="M23" s="56">
        <v>0.18</v>
      </c>
      <c r="O23" s="47"/>
    </row>
    <row r="24" spans="2:15" ht="13.15" customHeight="1" x14ac:dyDescent="0.2">
      <c r="J24" s="57" t="s">
        <v>113</v>
      </c>
      <c r="K24" s="56">
        <v>0.48</v>
      </c>
      <c r="L24" s="56">
        <v>0.65</v>
      </c>
      <c r="M24" s="56">
        <v>0.44</v>
      </c>
      <c r="O24" s="47"/>
    </row>
    <row r="25" spans="2:15" ht="13.15" customHeight="1" x14ac:dyDescent="0.2">
      <c r="J25" s="57" t="s">
        <v>104</v>
      </c>
      <c r="K25" s="56">
        <v>1.35</v>
      </c>
      <c r="L25" s="56">
        <v>1.24</v>
      </c>
      <c r="M25" s="56">
        <v>0.92</v>
      </c>
      <c r="O25" s="47"/>
    </row>
    <row r="26" spans="2:15" ht="13.15" customHeight="1" x14ac:dyDescent="0.2">
      <c r="J26" s="57" t="s">
        <v>105</v>
      </c>
      <c r="K26" s="56">
        <v>4.97</v>
      </c>
      <c r="L26" s="56">
        <v>2.85</v>
      </c>
      <c r="M26" s="56">
        <v>2.17</v>
      </c>
      <c r="O26" s="47"/>
    </row>
    <row r="27" spans="2:15" ht="13.15" customHeight="1" x14ac:dyDescent="0.2">
      <c r="J27" s="57" t="s">
        <v>106</v>
      </c>
      <c r="K27" s="56">
        <v>12.97</v>
      </c>
      <c r="L27" s="56">
        <v>5.83</v>
      </c>
      <c r="M27" s="56">
        <v>6.56</v>
      </c>
      <c r="O27" s="47"/>
    </row>
    <row r="28" spans="2:15" ht="13.15" customHeight="1" x14ac:dyDescent="0.2">
      <c r="J28" s="57" t="s">
        <v>107</v>
      </c>
      <c r="K28" s="56">
        <v>15.11</v>
      </c>
      <c r="L28" s="56">
        <v>12.51</v>
      </c>
      <c r="M28" s="56">
        <v>13.8</v>
      </c>
      <c r="O28" s="47"/>
    </row>
    <row r="29" spans="2:15" ht="13.15" customHeight="1" x14ac:dyDescent="0.2">
      <c r="J29" s="57" t="s">
        <v>108</v>
      </c>
      <c r="K29" s="56">
        <v>16.170000000000002</v>
      </c>
      <c r="L29" s="56">
        <v>17.600000000000001</v>
      </c>
      <c r="M29" s="56">
        <v>20.100000000000001</v>
      </c>
      <c r="O29" s="47"/>
    </row>
    <row r="30" spans="2:15" ht="13.15" customHeight="1" x14ac:dyDescent="0.2">
      <c r="J30" s="57" t="s">
        <v>109</v>
      </c>
      <c r="K30" s="56">
        <v>17.649999999999999</v>
      </c>
      <c r="L30" s="56">
        <v>16.350000000000001</v>
      </c>
      <c r="M30" s="56">
        <v>22.7</v>
      </c>
      <c r="O30" s="47"/>
    </row>
    <row r="31" spans="2:15" ht="13.15" customHeight="1" x14ac:dyDescent="0.2">
      <c r="J31" s="57" t="s">
        <v>110</v>
      </c>
      <c r="K31" s="56">
        <v>11.01</v>
      </c>
      <c r="L31" s="56">
        <v>15.95</v>
      </c>
      <c r="M31" s="56">
        <v>13.04</v>
      </c>
      <c r="O31" s="47"/>
    </row>
    <row r="32" spans="2:15" ht="13.15" customHeight="1" x14ac:dyDescent="0.2">
      <c r="B32" s="79"/>
      <c r="J32" s="57" t="s">
        <v>111</v>
      </c>
      <c r="K32" s="56">
        <v>7.17</v>
      </c>
      <c r="L32" s="56">
        <v>10.89</v>
      </c>
      <c r="M32" s="56">
        <v>6.73</v>
      </c>
      <c r="O32" s="47"/>
    </row>
    <row r="33" spans="1:15" ht="12" customHeight="1" x14ac:dyDescent="0.2">
      <c r="A33" s="1" t="s">
        <v>0</v>
      </c>
      <c r="B33" s="134"/>
      <c r="C33" s="134"/>
      <c r="D33" s="134"/>
      <c r="E33" s="134"/>
      <c r="F33" s="134"/>
      <c r="J33" s="57" t="s">
        <v>112</v>
      </c>
      <c r="K33" s="56">
        <v>4.6500000000000004</v>
      </c>
      <c r="L33" s="56">
        <v>6.42</v>
      </c>
      <c r="M33" s="56">
        <v>4.32</v>
      </c>
      <c r="O33" s="47"/>
    </row>
    <row r="34" spans="1:15" ht="14.25" customHeight="1" x14ac:dyDescent="0.2">
      <c r="J34" s="57" t="s">
        <v>114</v>
      </c>
      <c r="K34" s="56">
        <v>4.01</v>
      </c>
      <c r="L34" s="56">
        <v>4.0599999999999996</v>
      </c>
      <c r="M34" s="56">
        <v>3.86</v>
      </c>
      <c r="O34" s="47"/>
    </row>
    <row r="35" spans="1:15" ht="14.25" customHeight="1" x14ac:dyDescent="0.2">
      <c r="J35" s="57" t="s">
        <v>115</v>
      </c>
      <c r="K35" s="56">
        <v>1.72</v>
      </c>
      <c r="L35" s="56">
        <v>2.37</v>
      </c>
      <c r="M35" s="56">
        <v>2.5299999999999998</v>
      </c>
      <c r="O35" s="47"/>
    </row>
    <row r="36" spans="1:15" ht="14.25" customHeight="1" x14ac:dyDescent="0.2">
      <c r="J36" s="57" t="s">
        <v>116</v>
      </c>
      <c r="K36" s="56">
        <v>1.07</v>
      </c>
      <c r="L36" s="56">
        <v>1.53</v>
      </c>
      <c r="M36" s="56">
        <v>1.51</v>
      </c>
      <c r="O36" s="47"/>
    </row>
    <row r="37" spans="1:15" ht="14.25" customHeight="1" x14ac:dyDescent="0.2">
      <c r="J37" s="57" t="s">
        <v>70</v>
      </c>
      <c r="K37" s="60">
        <v>1.47</v>
      </c>
      <c r="L37" s="60">
        <v>1.64</v>
      </c>
      <c r="M37" s="60">
        <v>1.06</v>
      </c>
      <c r="O37" s="47"/>
    </row>
    <row r="38" spans="1:15" ht="14.25" customHeight="1" x14ac:dyDescent="0.2">
      <c r="J38" s="61"/>
      <c r="K38" s="60"/>
      <c r="L38" s="60"/>
      <c r="M38" s="60"/>
      <c r="O38" s="47"/>
    </row>
    <row r="39" spans="1:15" ht="14.25" customHeight="1" x14ac:dyDescent="0.2">
      <c r="J39" s="61"/>
      <c r="K39" s="60"/>
      <c r="L39" s="60"/>
      <c r="M39" s="60"/>
      <c r="O39" s="47"/>
    </row>
    <row r="40" spans="1:15" ht="13.15" customHeight="1" thickBot="1" x14ac:dyDescent="0.25">
      <c r="J40" s="51"/>
      <c r="K40" s="52" t="s">
        <v>96</v>
      </c>
      <c r="L40" s="52" t="s">
        <v>95</v>
      </c>
      <c r="M40" s="52" t="s">
        <v>97</v>
      </c>
      <c r="O40" s="47"/>
    </row>
    <row r="41" spans="1:15" ht="13.15" customHeight="1" x14ac:dyDescent="0.2">
      <c r="J41" s="57" t="s">
        <v>1</v>
      </c>
      <c r="K41" s="56">
        <v>0.23</v>
      </c>
      <c r="L41" s="56">
        <v>0.11</v>
      </c>
      <c r="M41" s="56">
        <v>0.12</v>
      </c>
      <c r="O41" s="47"/>
    </row>
    <row r="42" spans="1:15" ht="13.15" customHeight="1" x14ac:dyDescent="0.2">
      <c r="J42" s="57" t="s">
        <v>103</v>
      </c>
      <c r="K42" s="56">
        <v>0.56999999999999995</v>
      </c>
      <c r="L42" s="56">
        <v>0.47</v>
      </c>
      <c r="M42" s="56">
        <v>0.38</v>
      </c>
      <c r="O42" s="47"/>
    </row>
    <row r="43" spans="1:15" ht="13.15" customHeight="1" x14ac:dyDescent="0.2">
      <c r="J43" s="57" t="s">
        <v>113</v>
      </c>
      <c r="K43" s="56">
        <v>1.44</v>
      </c>
      <c r="L43" s="56">
        <v>1.84</v>
      </c>
      <c r="M43" s="56">
        <v>0.9</v>
      </c>
      <c r="O43" s="47"/>
    </row>
    <row r="44" spans="1:15" ht="13.15" customHeight="1" x14ac:dyDescent="0.2">
      <c r="J44" s="57" t="s">
        <v>104</v>
      </c>
      <c r="K44" s="56">
        <v>3.29</v>
      </c>
      <c r="L44" s="56">
        <v>4.53</v>
      </c>
      <c r="M44" s="56">
        <v>2.23</v>
      </c>
      <c r="O44" s="47"/>
    </row>
    <row r="45" spans="1:15" ht="13.15" customHeight="1" x14ac:dyDescent="0.2">
      <c r="J45" s="57" t="s">
        <v>105</v>
      </c>
      <c r="K45" s="56">
        <v>10.01</v>
      </c>
      <c r="L45" s="56">
        <v>9.57</v>
      </c>
      <c r="M45" s="56">
        <v>5.84</v>
      </c>
      <c r="O45" s="47"/>
    </row>
    <row r="46" spans="1:15" ht="13.15" customHeight="1" x14ac:dyDescent="0.2">
      <c r="J46" s="57" t="s">
        <v>106</v>
      </c>
      <c r="K46" s="56">
        <v>18.22</v>
      </c>
      <c r="L46" s="56">
        <v>11.85</v>
      </c>
      <c r="M46" s="56">
        <v>14.95</v>
      </c>
      <c r="O46" s="47"/>
    </row>
    <row r="47" spans="1:15" ht="13.15" customHeight="1" x14ac:dyDescent="0.2">
      <c r="J47" s="57" t="s">
        <v>107</v>
      </c>
      <c r="K47" s="56">
        <v>17.22</v>
      </c>
      <c r="L47" s="56">
        <v>13.95</v>
      </c>
      <c r="M47" s="56">
        <v>23.04</v>
      </c>
      <c r="O47" s="47"/>
    </row>
    <row r="48" spans="1:15" ht="13.15" customHeight="1" x14ac:dyDescent="0.2">
      <c r="J48" s="57" t="s">
        <v>108</v>
      </c>
      <c r="K48" s="56">
        <v>17.32</v>
      </c>
      <c r="L48" s="56">
        <v>14.65</v>
      </c>
      <c r="M48" s="56">
        <v>19.149999999999999</v>
      </c>
      <c r="O48" s="47"/>
    </row>
    <row r="49" spans="2:15" ht="13.15" customHeight="1" x14ac:dyDescent="0.2">
      <c r="J49" s="57" t="s">
        <v>109</v>
      </c>
      <c r="K49" s="56">
        <v>10.73</v>
      </c>
      <c r="L49" s="56">
        <v>16.010000000000002</v>
      </c>
      <c r="M49" s="56">
        <v>13.1</v>
      </c>
      <c r="O49" s="47"/>
    </row>
    <row r="50" spans="2:15" ht="13.15" customHeight="1" x14ac:dyDescent="0.2">
      <c r="J50" s="57" t="s">
        <v>110</v>
      </c>
      <c r="K50" s="56">
        <v>6.69</v>
      </c>
      <c r="L50" s="56">
        <v>11.81</v>
      </c>
      <c r="M50" s="56">
        <v>7.55</v>
      </c>
      <c r="O50" s="47"/>
    </row>
    <row r="51" spans="2:15" ht="13.15" customHeight="1" x14ac:dyDescent="0.2">
      <c r="J51" s="57" t="s">
        <v>111</v>
      </c>
      <c r="K51" s="56">
        <v>4.99</v>
      </c>
      <c r="L51" s="56">
        <v>7.3</v>
      </c>
      <c r="M51" s="56">
        <v>4.67</v>
      </c>
      <c r="O51" s="47"/>
    </row>
    <row r="52" spans="2:15" ht="13.15" customHeight="1" x14ac:dyDescent="0.2">
      <c r="J52" s="57" t="s">
        <v>112</v>
      </c>
      <c r="K52" s="56">
        <v>4.5199999999999996</v>
      </c>
      <c r="L52" s="56">
        <v>4.5599999999999996</v>
      </c>
      <c r="M52" s="56">
        <v>3.75</v>
      </c>
      <c r="O52" s="47"/>
    </row>
    <row r="53" spans="2:15" ht="13.15" customHeight="1" x14ac:dyDescent="0.2">
      <c r="J53" s="57" t="s">
        <v>114</v>
      </c>
      <c r="K53" s="56">
        <v>2.42</v>
      </c>
      <c r="L53" s="56">
        <v>1.73</v>
      </c>
      <c r="M53" s="56">
        <v>1.73</v>
      </c>
      <c r="O53" s="47"/>
    </row>
    <row r="54" spans="2:15" ht="13.15" customHeight="1" x14ac:dyDescent="0.2">
      <c r="B54" s="79"/>
      <c r="J54" s="57" t="s">
        <v>115</v>
      </c>
      <c r="K54" s="56">
        <v>1.26</v>
      </c>
      <c r="L54" s="56">
        <v>0.83</v>
      </c>
      <c r="M54" s="56">
        <v>1.31</v>
      </c>
    </row>
    <row r="55" spans="2:15" ht="13.15" customHeight="1" x14ac:dyDescent="0.2">
      <c r="B55" s="134"/>
      <c r="C55" s="134"/>
      <c r="D55" s="134"/>
      <c r="E55" s="134"/>
      <c r="F55" s="134"/>
      <c r="G55" s="4"/>
      <c r="J55" s="57" t="s">
        <v>116</v>
      </c>
      <c r="K55" s="56">
        <v>0.64</v>
      </c>
      <c r="L55" s="56">
        <v>0.35</v>
      </c>
      <c r="M55" s="56">
        <v>0.73</v>
      </c>
    </row>
    <row r="56" spans="2:15" ht="13.15" customHeight="1" x14ac:dyDescent="0.2">
      <c r="J56" s="57" t="s">
        <v>70</v>
      </c>
      <c r="K56" s="56">
        <v>0.45</v>
      </c>
      <c r="L56" s="56">
        <v>0.44</v>
      </c>
      <c r="M56" s="56">
        <v>0.55000000000000004</v>
      </c>
    </row>
  </sheetData>
  <mergeCells count="4">
    <mergeCell ref="B2:I2"/>
    <mergeCell ref="B21:F21"/>
    <mergeCell ref="B33:F33"/>
    <mergeCell ref="B55:F55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"/>
  <dimension ref="A1:O18"/>
  <sheetViews>
    <sheetView showGridLines="0" zoomScale="130" zoomScaleNormal="130" workbookViewId="0">
      <selection activeCell="J3" sqref="J3:J18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48"/>
    <col min="9" max="9" width="17.1640625" style="48" customWidth="1"/>
    <col min="10" max="10" width="12.6640625" style="15" bestFit="1" customWidth="1"/>
    <col min="11" max="13" width="8.83203125" style="15"/>
    <col min="14" max="16384" width="8.83203125" style="48"/>
  </cols>
  <sheetData>
    <row r="1" spans="1:15" ht="13.15" customHeight="1" x14ac:dyDescent="0.2">
      <c r="A1" s="4"/>
      <c r="B1" s="105" t="s">
        <v>43</v>
      </c>
      <c r="G1" s="105"/>
      <c r="H1" s="105"/>
    </row>
    <row r="2" spans="1:15" ht="13.15" customHeight="1" thickBot="1" x14ac:dyDescent="0.25">
      <c r="B2" s="106" t="s">
        <v>19</v>
      </c>
      <c r="C2" s="106"/>
      <c r="D2" s="106"/>
      <c r="E2" s="106"/>
      <c r="F2" s="106"/>
      <c r="J2" s="16"/>
      <c r="K2" s="17" t="s">
        <v>96</v>
      </c>
      <c r="L2" s="17" t="s">
        <v>95</v>
      </c>
      <c r="M2" s="17" t="s">
        <v>97</v>
      </c>
    </row>
    <row r="3" spans="1:15" ht="13.15" customHeight="1" x14ac:dyDescent="0.2">
      <c r="J3" s="57" t="s">
        <v>1</v>
      </c>
      <c r="K3" s="47">
        <v>0.93</v>
      </c>
      <c r="L3" s="47">
        <v>0.89</v>
      </c>
      <c r="M3" s="47">
        <v>0.77</v>
      </c>
      <c r="O3" s="47"/>
    </row>
    <row r="4" spans="1:15" ht="13.15" customHeight="1" x14ac:dyDescent="0.2">
      <c r="J4" s="57" t="s">
        <v>103</v>
      </c>
      <c r="K4" s="47">
        <v>1.89</v>
      </c>
      <c r="L4" s="47">
        <v>1.73</v>
      </c>
      <c r="M4" s="47">
        <v>2.11</v>
      </c>
      <c r="O4" s="47"/>
    </row>
    <row r="5" spans="1:15" ht="13.15" customHeight="1" x14ac:dyDescent="0.2">
      <c r="J5" s="57" t="s">
        <v>113</v>
      </c>
      <c r="K5" s="47">
        <v>5.58</v>
      </c>
      <c r="L5" s="47">
        <v>4.45</v>
      </c>
      <c r="M5" s="47">
        <v>5.01</v>
      </c>
      <c r="O5" s="47"/>
    </row>
    <row r="6" spans="1:15" ht="13.15" customHeight="1" x14ac:dyDescent="0.2">
      <c r="J6" s="57" t="s">
        <v>104</v>
      </c>
      <c r="K6" s="47">
        <v>13.53</v>
      </c>
      <c r="L6" s="47">
        <v>10.87</v>
      </c>
      <c r="M6" s="47">
        <v>11.06</v>
      </c>
      <c r="O6" s="47"/>
    </row>
    <row r="7" spans="1:15" ht="13.15" customHeight="1" x14ac:dyDescent="0.2">
      <c r="I7" s="9"/>
      <c r="J7" s="57" t="s">
        <v>105</v>
      </c>
      <c r="K7" s="47">
        <v>19.149999999999999</v>
      </c>
      <c r="L7" s="47">
        <v>17.45</v>
      </c>
      <c r="M7" s="47">
        <v>19.66</v>
      </c>
      <c r="O7" s="47"/>
    </row>
    <row r="8" spans="1:15" ht="13.15" customHeight="1" x14ac:dyDescent="0.2">
      <c r="J8" s="57" t="s">
        <v>106</v>
      </c>
      <c r="K8" s="47">
        <v>19.11</v>
      </c>
      <c r="L8" s="47">
        <v>20.91</v>
      </c>
      <c r="M8" s="47">
        <v>21.82</v>
      </c>
      <c r="O8" s="47"/>
    </row>
    <row r="9" spans="1:15" ht="13.15" customHeight="1" x14ac:dyDescent="0.2">
      <c r="J9" s="57" t="s">
        <v>107</v>
      </c>
      <c r="K9" s="47">
        <v>14.01</v>
      </c>
      <c r="L9" s="47">
        <v>18.47</v>
      </c>
      <c r="M9" s="47">
        <v>16.059999999999999</v>
      </c>
      <c r="O9" s="47"/>
    </row>
    <row r="10" spans="1:15" ht="13.15" customHeight="1" x14ac:dyDescent="0.2">
      <c r="J10" s="57" t="s">
        <v>108</v>
      </c>
      <c r="K10" s="47">
        <v>9.42</v>
      </c>
      <c r="L10" s="47">
        <v>10.8</v>
      </c>
      <c r="M10" s="47">
        <v>9.58</v>
      </c>
      <c r="O10" s="47"/>
    </row>
    <row r="11" spans="1:15" ht="13.15" customHeight="1" x14ac:dyDescent="0.2">
      <c r="J11" s="57" t="s">
        <v>109</v>
      </c>
      <c r="K11" s="47">
        <v>7.76</v>
      </c>
      <c r="L11" s="47">
        <v>6.74</v>
      </c>
      <c r="M11" s="47">
        <v>7.13</v>
      </c>
      <c r="O11" s="47"/>
    </row>
    <row r="12" spans="1:15" ht="13.15" customHeight="1" x14ac:dyDescent="0.2">
      <c r="J12" s="57" t="s">
        <v>110</v>
      </c>
      <c r="K12" s="47">
        <v>4.17</v>
      </c>
      <c r="L12" s="47">
        <v>3.85</v>
      </c>
      <c r="M12" s="47">
        <v>3.26</v>
      </c>
      <c r="O12" s="47"/>
    </row>
    <row r="13" spans="1:15" ht="13.15" customHeight="1" x14ac:dyDescent="0.2">
      <c r="J13" s="57" t="s">
        <v>111</v>
      </c>
      <c r="K13" s="47">
        <v>2.27</v>
      </c>
      <c r="L13" s="47">
        <v>1.92</v>
      </c>
      <c r="M13" s="47">
        <v>1.93</v>
      </c>
      <c r="O13" s="47"/>
    </row>
    <row r="14" spans="1:15" ht="13.15" customHeight="1" x14ac:dyDescent="0.2">
      <c r="B14" s="79"/>
      <c r="J14" s="57" t="s">
        <v>112</v>
      </c>
      <c r="K14" s="47">
        <v>1.22</v>
      </c>
      <c r="L14" s="47">
        <v>1.05</v>
      </c>
      <c r="M14" s="47">
        <v>0.85</v>
      </c>
      <c r="O14" s="47"/>
    </row>
    <row r="15" spans="1:15" ht="13.15" customHeight="1" x14ac:dyDescent="0.2">
      <c r="B15" s="134"/>
      <c r="C15" s="134"/>
      <c r="D15" s="134"/>
      <c r="E15" s="134"/>
      <c r="F15" s="134"/>
      <c r="J15" s="57" t="s">
        <v>114</v>
      </c>
      <c r="K15" s="47">
        <v>0.28999999999999998</v>
      </c>
      <c r="L15" s="47">
        <v>0.4</v>
      </c>
      <c r="M15" s="47">
        <v>0.28999999999999998</v>
      </c>
      <c r="O15" s="47"/>
    </row>
    <row r="16" spans="1:15" ht="13.15" customHeight="1" x14ac:dyDescent="0.2">
      <c r="J16" s="57" t="s">
        <v>115</v>
      </c>
      <c r="K16" s="47">
        <v>0.16</v>
      </c>
      <c r="L16" s="47">
        <v>0.17</v>
      </c>
      <c r="M16" s="47">
        <v>0.18</v>
      </c>
    </row>
    <row r="17" spans="10:13" ht="13.15" customHeight="1" x14ac:dyDescent="0.2">
      <c r="J17" s="57" t="s">
        <v>116</v>
      </c>
      <c r="K17" s="47">
        <v>7.0000000000000007E-2</v>
      </c>
      <c r="L17" s="47">
        <v>0.09</v>
      </c>
      <c r="M17" s="47">
        <v>0.09</v>
      </c>
    </row>
    <row r="18" spans="10:13" ht="13.15" customHeight="1" x14ac:dyDescent="0.2">
      <c r="J18" s="57" t="s">
        <v>70</v>
      </c>
      <c r="K18" s="47">
        <v>0.45</v>
      </c>
      <c r="L18" s="47">
        <v>0.21</v>
      </c>
      <c r="M18" s="47">
        <v>0.22</v>
      </c>
    </row>
  </sheetData>
  <mergeCells count="1">
    <mergeCell ref="B15:F15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U27"/>
  <sheetViews>
    <sheetView showGridLines="0" zoomScale="130" zoomScaleNormal="130" workbookViewId="0">
      <selection activeCell="K24" sqref="K24"/>
    </sheetView>
  </sheetViews>
  <sheetFormatPr defaultColWidth="8.83203125" defaultRowHeight="12.75" x14ac:dyDescent="0.2"/>
  <cols>
    <col min="1" max="1" width="9.6640625" style="48" customWidth="1"/>
    <col min="2" max="9" width="8.83203125" style="48"/>
    <col min="10" max="12" width="9.1640625" style="48" customWidth="1"/>
    <col min="13" max="13" width="8" style="48" customWidth="1"/>
    <col min="14" max="14" width="9.1640625" style="48" customWidth="1"/>
    <col min="15" max="15" width="12.83203125" style="48" customWidth="1"/>
    <col min="16" max="41" width="9.1640625" style="48" customWidth="1"/>
    <col min="42" max="16384" width="8.83203125" style="48"/>
  </cols>
  <sheetData>
    <row r="1" spans="1:21" ht="15" x14ac:dyDescent="0.25">
      <c r="A1" s="21"/>
      <c r="B1" s="22" t="s">
        <v>81</v>
      </c>
      <c r="C1" s="21"/>
      <c r="D1" s="21"/>
      <c r="E1" s="21"/>
      <c r="F1" s="21"/>
      <c r="G1" s="21"/>
      <c r="H1" s="21"/>
      <c r="I1" s="21"/>
      <c r="J1" s="21"/>
      <c r="K1" s="23"/>
      <c r="L1" s="24"/>
      <c r="M1" s="23"/>
      <c r="N1" s="107"/>
      <c r="O1" s="107"/>
      <c r="P1" s="107"/>
      <c r="Q1" s="107"/>
      <c r="R1" s="107"/>
      <c r="S1" s="107"/>
    </row>
    <row r="2" spans="1:21" ht="15" x14ac:dyDescent="0.25">
      <c r="A2" s="21"/>
      <c r="B2" s="135" t="s">
        <v>34</v>
      </c>
      <c r="C2" s="135"/>
      <c r="D2" s="135"/>
      <c r="E2" s="135"/>
      <c r="F2" s="135"/>
      <c r="G2" s="135"/>
      <c r="H2" s="135"/>
      <c r="I2" s="135"/>
      <c r="J2" s="21"/>
      <c r="K2" s="108" t="s">
        <v>35</v>
      </c>
      <c r="L2" s="23"/>
      <c r="M2" s="23"/>
      <c r="N2" s="107"/>
      <c r="O2" s="107"/>
      <c r="P2" s="108" t="s">
        <v>36</v>
      </c>
      <c r="Q2" s="107"/>
      <c r="R2" s="107"/>
      <c r="S2" s="107"/>
    </row>
    <row r="3" spans="1:21" ht="1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4"/>
      <c r="L3" s="24"/>
      <c r="M3" s="43" t="s">
        <v>97</v>
      </c>
      <c r="N3" s="43" t="s">
        <v>95</v>
      </c>
      <c r="O3" s="107"/>
      <c r="P3" s="24"/>
      <c r="Q3" s="24"/>
      <c r="R3" s="43" t="s">
        <v>97</v>
      </c>
      <c r="S3" s="43" t="s">
        <v>95</v>
      </c>
    </row>
    <row r="4" spans="1:21" ht="15.75" thickBot="1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30"/>
      <c r="L4" s="34"/>
      <c r="M4" s="33" t="s">
        <v>45</v>
      </c>
      <c r="N4" s="32" t="s">
        <v>44</v>
      </c>
      <c r="O4" s="107"/>
      <c r="P4" s="109"/>
      <c r="Q4" s="34"/>
      <c r="R4" s="33" t="s">
        <v>45</v>
      </c>
      <c r="S4" s="32" t="s">
        <v>44</v>
      </c>
    </row>
    <row r="5" spans="1:21" ht="15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6" t="str">
        <f>CONCATENATE(RIGHT(L5,2), " ", LEFT(L5,4))</f>
        <v>Q4 2020</v>
      </c>
      <c r="L5" s="28" t="s">
        <v>45</v>
      </c>
      <c r="M5" s="49">
        <v>-0.03</v>
      </c>
      <c r="N5" s="29">
        <v>-0.08</v>
      </c>
      <c r="O5" s="107"/>
      <c r="P5" s="28" t="str">
        <f>K5</f>
        <v>Q4 2020</v>
      </c>
      <c r="Q5" s="35" t="s">
        <v>45</v>
      </c>
      <c r="R5" s="49">
        <v>1.18</v>
      </c>
      <c r="S5" s="29">
        <v>1.1299999999999999</v>
      </c>
      <c r="U5" s="87"/>
    </row>
    <row r="6" spans="1:21" ht="15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6" t="str">
        <f t="shared" ref="K6:K8" si="0">CONCATENATE(RIGHT(L6,2), " ", LEFT(L6,4))</f>
        <v>Q1 2021</v>
      </c>
      <c r="L6" s="26" t="s">
        <v>71</v>
      </c>
      <c r="M6" s="49">
        <v>-0.03</v>
      </c>
      <c r="N6" s="29">
        <v>-0.08</v>
      </c>
      <c r="O6" s="107"/>
      <c r="P6" s="26" t="str">
        <f t="shared" ref="P6:P10" si="1">K6</f>
        <v>Q1 2021</v>
      </c>
      <c r="Q6" s="36" t="s">
        <v>71</v>
      </c>
      <c r="R6" s="49">
        <v>1.18</v>
      </c>
      <c r="S6" s="29">
        <v>1.1399999999999999</v>
      </c>
      <c r="U6" s="87"/>
    </row>
    <row r="7" spans="1:21" ht="15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6" t="str">
        <f t="shared" si="0"/>
        <v>Q2 2021</v>
      </c>
      <c r="L7" s="26" t="s">
        <v>78</v>
      </c>
      <c r="M7" s="49">
        <v>-0.03</v>
      </c>
      <c r="N7" s="29">
        <v>-0.08</v>
      </c>
      <c r="O7" s="107"/>
      <c r="P7" s="26" t="str">
        <f t="shared" si="1"/>
        <v>Q2 2021</v>
      </c>
      <c r="Q7" s="36" t="s">
        <v>78</v>
      </c>
      <c r="R7" s="49">
        <v>1.18</v>
      </c>
      <c r="S7" s="29">
        <v>1.1399999999999999</v>
      </c>
      <c r="U7" s="87"/>
    </row>
    <row r="8" spans="1:21" ht="15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62" t="str">
        <f t="shared" si="0"/>
        <v>Q3 2021</v>
      </c>
      <c r="L8" s="26" t="s">
        <v>87</v>
      </c>
      <c r="M8" s="49">
        <v>-0.03</v>
      </c>
      <c r="N8" s="29" t="e">
        <v>#N/A</v>
      </c>
      <c r="O8" s="107"/>
      <c r="P8" s="26" t="str">
        <f t="shared" si="1"/>
        <v>Q3 2021</v>
      </c>
      <c r="Q8" s="36" t="s">
        <v>87</v>
      </c>
      <c r="R8" s="49">
        <v>1.19</v>
      </c>
      <c r="S8" s="29" t="e">
        <v>#N/A</v>
      </c>
      <c r="U8" s="87"/>
    </row>
    <row r="9" spans="1:21" ht="15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40" t="str">
        <f>L9</f>
        <v>2021</v>
      </c>
      <c r="L9" s="64" t="s">
        <v>73</v>
      </c>
      <c r="M9" s="49">
        <v>-0.03</v>
      </c>
      <c r="N9" s="29">
        <v>-0.08</v>
      </c>
      <c r="O9" s="107"/>
      <c r="P9" s="26" t="str">
        <f t="shared" si="1"/>
        <v>2021</v>
      </c>
      <c r="Q9" s="36" t="s">
        <v>73</v>
      </c>
      <c r="R9" s="49">
        <v>1.19</v>
      </c>
      <c r="S9" s="29">
        <v>1.1399999999999999</v>
      </c>
      <c r="U9" s="87"/>
    </row>
    <row r="10" spans="1:21" ht="15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40" t="str">
        <f>L10</f>
        <v>2022</v>
      </c>
      <c r="L10" s="64" t="s">
        <v>74</v>
      </c>
      <c r="M10" s="49">
        <v>-0.03</v>
      </c>
      <c r="N10" s="29">
        <v>-0.04</v>
      </c>
      <c r="O10" s="107"/>
      <c r="P10" s="26" t="str">
        <f t="shared" si="1"/>
        <v>2022</v>
      </c>
      <c r="Q10" s="36" t="s">
        <v>74</v>
      </c>
      <c r="R10" s="49">
        <v>1.2</v>
      </c>
      <c r="S10" s="29">
        <v>1.1499999999999999</v>
      </c>
      <c r="U10" s="87"/>
    </row>
    <row r="11" spans="1:21" ht="15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7"/>
      <c r="L11" s="27"/>
      <c r="M11" s="27"/>
      <c r="N11" s="27"/>
      <c r="O11" s="107"/>
      <c r="P11" s="27"/>
      <c r="Q11" s="27"/>
      <c r="R11" s="27"/>
      <c r="S11" s="27"/>
      <c r="U11" s="87"/>
    </row>
    <row r="12" spans="1:21" ht="15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3"/>
      <c r="L12" s="23"/>
      <c r="M12" s="23"/>
      <c r="N12" s="23"/>
      <c r="O12" s="107"/>
      <c r="P12" s="107"/>
      <c r="Q12" s="107"/>
      <c r="R12" s="107"/>
      <c r="S12" s="107"/>
    </row>
    <row r="13" spans="1:21" ht="15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3"/>
      <c r="L13" s="23"/>
      <c r="M13" s="23"/>
      <c r="N13" s="107"/>
      <c r="O13" s="107"/>
      <c r="P13" s="107"/>
      <c r="Q13" s="107"/>
      <c r="R13" s="107"/>
      <c r="S13" s="107"/>
    </row>
    <row r="14" spans="1:21" ht="15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108" t="s">
        <v>37</v>
      </c>
      <c r="L14" s="107"/>
      <c r="M14" s="107"/>
      <c r="N14" s="107"/>
      <c r="O14" s="107"/>
      <c r="P14" s="108" t="s">
        <v>38</v>
      </c>
      <c r="Q14" s="107"/>
      <c r="R14" s="107"/>
      <c r="S14" s="107"/>
    </row>
    <row r="15" spans="1:21" ht="15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3"/>
      <c r="L15" s="23"/>
      <c r="M15" s="25" t="s">
        <v>97</v>
      </c>
      <c r="N15" s="25" t="s">
        <v>95</v>
      </c>
      <c r="O15" s="107"/>
      <c r="P15" s="23"/>
      <c r="Q15" s="23"/>
      <c r="R15" s="110" t="s">
        <v>97</v>
      </c>
      <c r="S15" s="110" t="s">
        <v>95</v>
      </c>
    </row>
    <row r="16" spans="1:21" ht="15.75" thickBot="1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31"/>
      <c r="L16" s="34"/>
      <c r="M16" s="33" t="s">
        <v>45</v>
      </c>
      <c r="N16" s="32" t="s">
        <v>44</v>
      </c>
      <c r="O16" s="107"/>
      <c r="P16" s="31"/>
      <c r="Q16" s="34"/>
      <c r="R16" s="33" t="s">
        <v>45</v>
      </c>
      <c r="S16" s="32" t="s">
        <v>44</v>
      </c>
    </row>
    <row r="17" spans="1:19" ht="15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8" t="str">
        <f>K5</f>
        <v>Q4 2020</v>
      </c>
      <c r="L17" s="35" t="s">
        <v>45</v>
      </c>
      <c r="M17" s="49">
        <v>42.37</v>
      </c>
      <c r="N17" s="29">
        <v>42.06</v>
      </c>
      <c r="O17" s="107"/>
      <c r="P17" s="39" t="s">
        <v>72</v>
      </c>
      <c r="Q17" s="37" t="s">
        <v>72</v>
      </c>
      <c r="R17" s="49">
        <v>-0.51</v>
      </c>
      <c r="S17" s="29">
        <v>1.1200000000000001</v>
      </c>
    </row>
    <row r="18" spans="1:19" ht="15" x14ac:dyDescent="0.25">
      <c r="A18" s="21"/>
      <c r="B18" s="111"/>
      <c r="C18" s="21"/>
      <c r="D18" s="21"/>
      <c r="E18" s="21"/>
      <c r="F18" s="21"/>
      <c r="G18" s="21"/>
      <c r="H18" s="111"/>
      <c r="I18" s="21"/>
      <c r="J18" s="21"/>
      <c r="K18" s="28" t="str">
        <f t="shared" ref="K18:K22" si="2">K6</f>
        <v>Q1 2021</v>
      </c>
      <c r="L18" s="36" t="s">
        <v>71</v>
      </c>
      <c r="M18" s="49">
        <v>44.38</v>
      </c>
      <c r="N18" s="29">
        <v>44.42</v>
      </c>
      <c r="O18" s="107"/>
      <c r="P18" s="40" t="s">
        <v>73</v>
      </c>
      <c r="Q18" s="38" t="s">
        <v>73</v>
      </c>
      <c r="R18" s="49">
        <v>1.53</v>
      </c>
      <c r="S18" s="29">
        <v>1.32</v>
      </c>
    </row>
    <row r="19" spans="1:19" ht="15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8" t="str">
        <f t="shared" si="2"/>
        <v>Q2 2021</v>
      </c>
      <c r="L19" s="36" t="s">
        <v>78</v>
      </c>
      <c r="M19" s="49">
        <v>46.12</v>
      </c>
      <c r="N19" s="29">
        <v>46.87</v>
      </c>
      <c r="O19" s="107"/>
      <c r="P19" s="40" t="s">
        <v>74</v>
      </c>
      <c r="Q19" s="38" t="s">
        <v>74</v>
      </c>
      <c r="R19" s="49">
        <v>2.15</v>
      </c>
      <c r="S19" s="29">
        <v>1.65</v>
      </c>
    </row>
    <row r="20" spans="1:19" ht="15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8" t="str">
        <f t="shared" si="2"/>
        <v>Q3 2021</v>
      </c>
      <c r="L20" s="36" t="s">
        <v>87</v>
      </c>
      <c r="M20" s="49">
        <v>47.67</v>
      </c>
      <c r="N20" s="29" t="e">
        <v>#N/A</v>
      </c>
      <c r="O20" s="107"/>
      <c r="P20" s="40" t="s">
        <v>76</v>
      </c>
      <c r="Q20" s="38" t="s">
        <v>76</v>
      </c>
      <c r="R20" s="49" t="e">
        <v>#N/A</v>
      </c>
      <c r="S20" s="29" t="e">
        <v>#N/A</v>
      </c>
    </row>
    <row r="21" spans="1:19" ht="15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8" t="str">
        <f t="shared" si="2"/>
        <v>2021</v>
      </c>
      <c r="L21" s="36" t="s">
        <v>73</v>
      </c>
      <c r="M21" s="49">
        <v>46.98</v>
      </c>
      <c r="N21" s="29">
        <v>47.43</v>
      </c>
      <c r="O21" s="107"/>
      <c r="P21" s="40" t="s">
        <v>75</v>
      </c>
      <c r="Q21" s="38" t="s">
        <v>75</v>
      </c>
      <c r="R21" s="49" t="e">
        <v>#N/A</v>
      </c>
      <c r="S21" s="29" t="e">
        <v>#N/A</v>
      </c>
    </row>
    <row r="22" spans="1:19" ht="15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8" t="str">
        <f t="shared" si="2"/>
        <v>2022</v>
      </c>
      <c r="L22" s="36" t="s">
        <v>74</v>
      </c>
      <c r="M22" s="49">
        <v>50.19</v>
      </c>
      <c r="N22" s="29">
        <v>51.21</v>
      </c>
      <c r="O22" s="107"/>
      <c r="P22" s="40" t="s">
        <v>77</v>
      </c>
      <c r="Q22" s="38" t="s">
        <v>77</v>
      </c>
      <c r="R22" s="49">
        <v>2.36</v>
      </c>
      <c r="S22" s="29">
        <v>1.99</v>
      </c>
    </row>
    <row r="23" spans="1:19" ht="15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7"/>
      <c r="L23" s="27"/>
      <c r="M23" s="27"/>
      <c r="N23" s="27"/>
      <c r="O23" s="107"/>
      <c r="P23" s="27"/>
      <c r="Q23" s="27"/>
      <c r="R23" s="27"/>
      <c r="S23" s="27"/>
    </row>
    <row r="24" spans="1:19" ht="15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3"/>
      <c r="L24" s="23"/>
      <c r="M24" s="23"/>
      <c r="N24" s="107"/>
      <c r="O24" s="107"/>
      <c r="P24" s="107"/>
      <c r="Q24" s="107"/>
      <c r="R24" s="27"/>
      <c r="S24" s="27"/>
    </row>
    <row r="25" spans="1:19" ht="15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3"/>
      <c r="L25" s="23"/>
      <c r="M25" s="107"/>
      <c r="N25" s="107"/>
      <c r="O25" s="107"/>
      <c r="P25" s="107"/>
      <c r="Q25" s="107"/>
      <c r="R25" s="27"/>
      <c r="S25" s="27"/>
    </row>
    <row r="26" spans="1:19" ht="15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3"/>
      <c r="L26" s="23"/>
      <c r="M26" s="23"/>
      <c r="N26" s="107"/>
      <c r="O26" s="107"/>
      <c r="P26" s="107"/>
      <c r="Q26" s="107"/>
      <c r="R26" s="27"/>
      <c r="S26" s="27"/>
    </row>
    <row r="27" spans="1:19" ht="15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3"/>
      <c r="L27" s="23"/>
      <c r="M27" s="23"/>
      <c r="N27" s="107"/>
      <c r="O27" s="107"/>
      <c r="P27" s="107"/>
      <c r="Q27" s="107"/>
      <c r="R27" s="107"/>
      <c r="S27" s="107"/>
    </row>
  </sheetData>
  <mergeCells count="1">
    <mergeCell ref="B2:I2"/>
  </mergeCells>
  <pageMargins left="0.36" right="0.31496062992125984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61"/>
  <sheetViews>
    <sheetView zoomScale="130" zoomScaleNormal="13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V43" sqref="V43"/>
    </sheetView>
  </sheetViews>
  <sheetFormatPr defaultColWidth="9.33203125" defaultRowHeight="15" x14ac:dyDescent="0.25"/>
  <cols>
    <col min="1" max="1" width="9.33203125" style="113"/>
    <col min="2" max="2" width="12.6640625" style="113" bestFit="1" customWidth="1"/>
    <col min="3" max="3" width="13" style="113" bestFit="1" customWidth="1"/>
    <col min="4" max="16384" width="9.33203125" style="113"/>
  </cols>
  <sheetData>
    <row r="1" spans="1:37" x14ac:dyDescent="0.25">
      <c r="B1" s="113" t="s">
        <v>91</v>
      </c>
      <c r="C1" s="113" t="s">
        <v>92</v>
      </c>
      <c r="D1" s="130" t="s">
        <v>100</v>
      </c>
      <c r="E1" s="122"/>
      <c r="I1" s="127" t="s">
        <v>93</v>
      </c>
      <c r="J1" s="128">
        <v>2.5</v>
      </c>
      <c r="K1" s="128">
        <v>2.4</v>
      </c>
      <c r="L1" s="128">
        <v>2.2999999999999998</v>
      </c>
      <c r="M1" s="128">
        <v>2.2000000000000002</v>
      </c>
      <c r="N1" s="128">
        <v>2.1</v>
      </c>
      <c r="O1" s="128">
        <v>2</v>
      </c>
      <c r="P1" s="128">
        <v>1.9</v>
      </c>
      <c r="Q1" s="128">
        <v>1.8000000000000003</v>
      </c>
      <c r="R1" s="128">
        <v>1.7000000000000002</v>
      </c>
      <c r="S1" s="128">
        <v>1.6</v>
      </c>
      <c r="T1" s="128">
        <v>1.5</v>
      </c>
      <c r="U1" s="127" t="s">
        <v>94</v>
      </c>
      <c r="V1" s="128">
        <v>1.3</v>
      </c>
      <c r="W1" s="128">
        <v>1.2</v>
      </c>
      <c r="X1" s="128">
        <v>1.1000000000000001</v>
      </c>
      <c r="Y1" s="128">
        <v>1</v>
      </c>
      <c r="Z1" s="128">
        <v>0.89999999999999902</v>
      </c>
      <c r="AA1" s="128">
        <v>0.79999999999999893</v>
      </c>
      <c r="AB1" s="128">
        <v>0.69999999999999896</v>
      </c>
      <c r="AC1" s="128">
        <v>0.59999999999999898</v>
      </c>
      <c r="AD1" s="128">
        <v>0.5</v>
      </c>
      <c r="AE1" s="128">
        <v>0.4</v>
      </c>
      <c r="AF1" s="128">
        <v>0.3</v>
      </c>
      <c r="AG1" s="128">
        <v>0.2</v>
      </c>
      <c r="AH1" s="128">
        <v>0.1</v>
      </c>
      <c r="AI1" s="128">
        <v>0</v>
      </c>
      <c r="AK1" s="113">
        <v>100</v>
      </c>
    </row>
    <row r="2" spans="1:37" x14ac:dyDescent="0.25">
      <c r="A2" s="129">
        <v>1</v>
      </c>
      <c r="B2" s="123">
        <v>0</v>
      </c>
      <c r="C2" s="123">
        <v>2</v>
      </c>
      <c r="D2" s="123">
        <v>2</v>
      </c>
      <c r="E2" s="124"/>
      <c r="F2" s="126">
        <f>B2</f>
        <v>0</v>
      </c>
      <c r="G2" s="125">
        <f>C2-F2</f>
        <v>2</v>
      </c>
      <c r="H2" s="125">
        <f>(COUNT(J2:AI2)-1)/10-G2</f>
        <v>0</v>
      </c>
      <c r="O2" s="117">
        <v>1</v>
      </c>
      <c r="P2" s="117">
        <v>1</v>
      </c>
      <c r="Q2" s="117">
        <v>1</v>
      </c>
      <c r="R2" s="117">
        <v>1</v>
      </c>
      <c r="S2" s="117">
        <v>1</v>
      </c>
      <c r="T2" s="117">
        <v>1</v>
      </c>
      <c r="U2" s="117">
        <v>1</v>
      </c>
      <c r="V2" s="117">
        <v>1</v>
      </c>
      <c r="W2" s="117">
        <v>1</v>
      </c>
      <c r="X2" s="117">
        <v>1</v>
      </c>
      <c r="Y2" s="117">
        <v>1</v>
      </c>
      <c r="Z2" s="117">
        <v>1</v>
      </c>
      <c r="AA2" s="117">
        <v>1</v>
      </c>
      <c r="AB2" s="117">
        <v>1</v>
      </c>
      <c r="AC2" s="117">
        <v>1</v>
      </c>
      <c r="AD2" s="117">
        <v>1</v>
      </c>
      <c r="AE2" s="117">
        <v>1</v>
      </c>
      <c r="AF2" s="117">
        <v>1</v>
      </c>
      <c r="AG2" s="117">
        <v>1</v>
      </c>
      <c r="AH2" s="117">
        <v>1</v>
      </c>
      <c r="AI2" s="117">
        <v>1</v>
      </c>
    </row>
    <row r="3" spans="1:37" x14ac:dyDescent="0.25">
      <c r="A3" s="129">
        <v>2</v>
      </c>
      <c r="B3" s="118">
        <v>1.5</v>
      </c>
      <c r="C3" s="118">
        <v>2</v>
      </c>
      <c r="D3" s="118">
        <v>0.5</v>
      </c>
      <c r="F3" s="119">
        <f t="shared" ref="F3:F19" si="0">B3</f>
        <v>1.5</v>
      </c>
      <c r="G3" s="116">
        <f t="shared" ref="G3:G19" si="1">C3-F3</f>
        <v>0.5</v>
      </c>
      <c r="H3" s="116">
        <f t="shared" ref="H3:H19" si="2">(COUNT(J3:AI3)-1)/10-G3</f>
        <v>0</v>
      </c>
      <c r="J3" s="117"/>
      <c r="K3" s="117"/>
      <c r="L3" s="117"/>
      <c r="M3" s="117"/>
      <c r="N3" s="117"/>
      <c r="O3" s="117">
        <v>1</v>
      </c>
      <c r="P3" s="117">
        <v>1</v>
      </c>
      <c r="Q3" s="117">
        <v>1</v>
      </c>
      <c r="R3" s="117">
        <v>1</v>
      </c>
      <c r="S3" s="117">
        <v>1</v>
      </c>
      <c r="T3" s="117">
        <v>1</v>
      </c>
    </row>
    <row r="4" spans="1:37" x14ac:dyDescent="0.25">
      <c r="A4" s="129">
        <v>3</v>
      </c>
      <c r="B4" s="118">
        <v>1.5</v>
      </c>
      <c r="C4" s="118">
        <v>2</v>
      </c>
      <c r="D4" s="118">
        <v>0.5</v>
      </c>
      <c r="F4" s="119">
        <f t="shared" si="0"/>
        <v>1.5</v>
      </c>
      <c r="G4" s="116">
        <f t="shared" si="1"/>
        <v>0.5</v>
      </c>
      <c r="H4" s="116">
        <f t="shared" si="2"/>
        <v>0</v>
      </c>
      <c r="J4" s="117"/>
      <c r="K4" s="117"/>
      <c r="L4" s="117"/>
      <c r="M4" s="117"/>
      <c r="N4" s="117"/>
      <c r="O4" s="117">
        <v>1</v>
      </c>
      <c r="P4" s="117">
        <v>1</v>
      </c>
      <c r="Q4" s="117">
        <v>1</v>
      </c>
      <c r="R4" s="117">
        <v>1</v>
      </c>
      <c r="S4" s="117">
        <v>1</v>
      </c>
      <c r="T4" s="117">
        <v>1</v>
      </c>
    </row>
    <row r="5" spans="1:37" x14ac:dyDescent="0.25">
      <c r="A5" s="129">
        <v>4</v>
      </c>
      <c r="B5" s="118">
        <v>1.5</v>
      </c>
      <c r="C5" s="118">
        <v>2</v>
      </c>
      <c r="D5" s="118">
        <v>0.5</v>
      </c>
      <c r="F5" s="119">
        <f t="shared" si="0"/>
        <v>1.5</v>
      </c>
      <c r="G5" s="116">
        <f t="shared" si="1"/>
        <v>0.5</v>
      </c>
      <c r="H5" s="116">
        <f t="shared" si="2"/>
        <v>0</v>
      </c>
      <c r="J5" s="117"/>
      <c r="K5" s="117"/>
      <c r="L5" s="117"/>
      <c r="M5" s="117"/>
      <c r="N5" s="117"/>
      <c r="O5" s="117">
        <v>1</v>
      </c>
      <c r="P5" s="117">
        <v>1</v>
      </c>
      <c r="Q5" s="117">
        <v>1</v>
      </c>
      <c r="R5" s="117">
        <v>1</v>
      </c>
      <c r="S5" s="117">
        <v>1</v>
      </c>
      <c r="T5" s="117">
        <v>1</v>
      </c>
    </row>
    <row r="6" spans="1:37" x14ac:dyDescent="0.25">
      <c r="A6" s="129">
        <v>5</v>
      </c>
      <c r="B6" s="118">
        <v>1.5</v>
      </c>
      <c r="C6" s="118">
        <v>2.1</v>
      </c>
      <c r="D6" s="118">
        <v>0.60000000000000009</v>
      </c>
      <c r="F6" s="119">
        <f t="shared" si="0"/>
        <v>1.5</v>
      </c>
      <c r="G6" s="116">
        <f t="shared" si="1"/>
        <v>0.60000000000000009</v>
      </c>
      <c r="H6" s="116">
        <f t="shared" si="2"/>
        <v>0</v>
      </c>
      <c r="J6" s="117"/>
      <c r="K6" s="117"/>
      <c r="L6" s="117"/>
      <c r="M6" s="117"/>
      <c r="N6" s="117">
        <v>1</v>
      </c>
      <c r="O6" s="117">
        <v>1</v>
      </c>
      <c r="P6" s="117">
        <v>1</v>
      </c>
      <c r="Q6" s="117">
        <v>1</v>
      </c>
      <c r="R6" s="117">
        <v>1</v>
      </c>
      <c r="S6" s="117">
        <v>1</v>
      </c>
      <c r="T6" s="117">
        <v>1</v>
      </c>
    </row>
    <row r="7" spans="1:37" x14ac:dyDescent="0.25">
      <c r="A7" s="129">
        <v>6</v>
      </c>
      <c r="B7" s="118">
        <v>1.5</v>
      </c>
      <c r="C7" s="118">
        <v>2.5</v>
      </c>
      <c r="D7" s="118">
        <v>1</v>
      </c>
      <c r="F7" s="119">
        <f t="shared" si="0"/>
        <v>1.5</v>
      </c>
      <c r="G7" s="116">
        <f t="shared" si="1"/>
        <v>1</v>
      </c>
      <c r="H7" s="116">
        <f t="shared" si="2"/>
        <v>0</v>
      </c>
      <c r="J7" s="117">
        <v>1</v>
      </c>
      <c r="K7" s="117">
        <v>1</v>
      </c>
      <c r="L7" s="117">
        <v>1</v>
      </c>
      <c r="M7" s="117">
        <v>1</v>
      </c>
      <c r="N7" s="117">
        <v>1</v>
      </c>
      <c r="O7" s="117">
        <v>1</v>
      </c>
      <c r="P7" s="117">
        <v>1</v>
      </c>
      <c r="Q7" s="117">
        <v>1</v>
      </c>
      <c r="R7" s="117">
        <v>1</v>
      </c>
      <c r="S7" s="117">
        <v>1</v>
      </c>
      <c r="T7" s="117">
        <v>1</v>
      </c>
    </row>
    <row r="8" spans="1:37" x14ac:dyDescent="0.25">
      <c r="A8" s="129">
        <v>7</v>
      </c>
      <c r="B8" s="118">
        <v>1.5</v>
      </c>
      <c r="C8" s="118">
        <v>2.5</v>
      </c>
      <c r="D8" s="118">
        <v>1</v>
      </c>
      <c r="F8" s="119">
        <f t="shared" si="0"/>
        <v>1.5</v>
      </c>
      <c r="G8" s="116">
        <f t="shared" si="1"/>
        <v>1</v>
      </c>
      <c r="H8" s="116">
        <f t="shared" si="2"/>
        <v>0</v>
      </c>
      <c r="J8" s="117">
        <v>1</v>
      </c>
      <c r="K8" s="117">
        <v>1</v>
      </c>
      <c r="L8" s="117">
        <v>1</v>
      </c>
      <c r="M8" s="117">
        <v>1</v>
      </c>
      <c r="N8" s="117">
        <v>1</v>
      </c>
      <c r="O8" s="117">
        <v>1</v>
      </c>
      <c r="P8" s="117">
        <v>1</v>
      </c>
      <c r="Q8" s="117">
        <v>1</v>
      </c>
      <c r="R8" s="117">
        <v>1</v>
      </c>
      <c r="S8" s="117">
        <v>1</v>
      </c>
      <c r="T8" s="117">
        <v>1</v>
      </c>
    </row>
    <row r="9" spans="1:37" x14ac:dyDescent="0.25">
      <c r="A9" s="129">
        <v>8</v>
      </c>
      <c r="B9" s="118">
        <v>1.5</v>
      </c>
      <c r="C9" s="118">
        <v>2.5</v>
      </c>
      <c r="D9" s="118">
        <v>1</v>
      </c>
      <c r="F9" s="119">
        <f t="shared" si="0"/>
        <v>1.5</v>
      </c>
      <c r="G9" s="116">
        <f t="shared" si="1"/>
        <v>1</v>
      </c>
      <c r="H9" s="116">
        <f t="shared" si="2"/>
        <v>0</v>
      </c>
      <c r="J9" s="117">
        <v>1</v>
      </c>
      <c r="K9" s="117">
        <v>1</v>
      </c>
      <c r="L9" s="117">
        <v>1</v>
      </c>
      <c r="M9" s="117">
        <v>1</v>
      </c>
      <c r="N9" s="117">
        <v>1</v>
      </c>
      <c r="O9" s="117">
        <v>1</v>
      </c>
      <c r="P9" s="117">
        <v>1</v>
      </c>
      <c r="Q9" s="117">
        <v>1</v>
      </c>
      <c r="R9" s="117">
        <v>1</v>
      </c>
      <c r="S9" s="117">
        <v>1</v>
      </c>
      <c r="T9" s="117">
        <v>1</v>
      </c>
    </row>
    <row r="10" spans="1:37" x14ac:dyDescent="0.25">
      <c r="A10" s="129">
        <v>9</v>
      </c>
      <c r="B10" s="118">
        <v>1.7</v>
      </c>
      <c r="C10" s="118">
        <v>1.9</v>
      </c>
      <c r="D10" s="118">
        <v>0.19999999999999996</v>
      </c>
      <c r="F10" s="119">
        <f t="shared" si="0"/>
        <v>1.7</v>
      </c>
      <c r="G10" s="116">
        <f t="shared" si="1"/>
        <v>0.19999999999999996</v>
      </c>
      <c r="H10" s="116">
        <f t="shared" si="2"/>
        <v>0</v>
      </c>
      <c r="M10" s="117"/>
      <c r="N10" s="117"/>
      <c r="O10" s="117"/>
      <c r="P10" s="117">
        <v>1</v>
      </c>
      <c r="Q10" s="117">
        <v>1</v>
      </c>
      <c r="R10" s="117">
        <v>1</v>
      </c>
    </row>
    <row r="11" spans="1:37" x14ac:dyDescent="0.25">
      <c r="A11" s="129">
        <v>10</v>
      </c>
      <c r="B11" s="118">
        <v>1.7</v>
      </c>
      <c r="C11" s="118">
        <v>1.9</v>
      </c>
      <c r="D11" s="118">
        <v>0.19999999999999996</v>
      </c>
      <c r="F11" s="119">
        <f t="shared" si="0"/>
        <v>1.7</v>
      </c>
      <c r="G11" s="116">
        <f t="shared" si="1"/>
        <v>0.19999999999999996</v>
      </c>
      <c r="H11" s="116">
        <f t="shared" si="2"/>
        <v>0</v>
      </c>
      <c r="L11" s="117"/>
      <c r="M11" s="117"/>
      <c r="N11" s="117"/>
      <c r="O11" s="117"/>
      <c r="P11" s="117">
        <v>1</v>
      </c>
      <c r="Q11" s="117">
        <v>1</v>
      </c>
      <c r="R11" s="117">
        <v>1</v>
      </c>
    </row>
    <row r="12" spans="1:37" x14ac:dyDescent="0.25">
      <c r="A12" s="129">
        <v>11</v>
      </c>
      <c r="B12" s="118">
        <v>1.7</v>
      </c>
      <c r="C12" s="118">
        <v>1.9</v>
      </c>
      <c r="D12" s="118">
        <v>0.19999999999999996</v>
      </c>
      <c r="F12" s="119">
        <f t="shared" si="0"/>
        <v>1.7</v>
      </c>
      <c r="G12" s="116">
        <f t="shared" si="1"/>
        <v>0.19999999999999996</v>
      </c>
      <c r="H12" s="116">
        <f t="shared" si="2"/>
        <v>0</v>
      </c>
      <c r="L12" s="117"/>
      <c r="M12" s="117"/>
      <c r="N12" s="117"/>
      <c r="O12" s="117"/>
      <c r="P12" s="117">
        <v>1</v>
      </c>
      <c r="Q12" s="117">
        <v>1</v>
      </c>
      <c r="R12" s="117">
        <v>1</v>
      </c>
    </row>
    <row r="13" spans="1:37" x14ac:dyDescent="0.25">
      <c r="A13" s="129">
        <v>12</v>
      </c>
      <c r="B13" s="118">
        <v>1.7</v>
      </c>
      <c r="C13" s="118">
        <v>2</v>
      </c>
      <c r="D13" s="118">
        <v>0.30000000000000004</v>
      </c>
      <c r="F13" s="119">
        <f t="shared" si="0"/>
        <v>1.7</v>
      </c>
      <c r="G13" s="116">
        <f t="shared" si="1"/>
        <v>0.30000000000000004</v>
      </c>
      <c r="H13" s="116">
        <f t="shared" si="2"/>
        <v>0</v>
      </c>
      <c r="L13" s="117"/>
      <c r="M13" s="117"/>
      <c r="N13" s="117"/>
      <c r="O13" s="117">
        <v>1</v>
      </c>
      <c r="P13" s="117">
        <v>1</v>
      </c>
      <c r="Q13" s="117">
        <v>1</v>
      </c>
      <c r="R13" s="117">
        <v>1</v>
      </c>
    </row>
    <row r="14" spans="1:37" x14ac:dyDescent="0.25">
      <c r="A14" s="129">
        <v>13</v>
      </c>
      <c r="B14" s="118">
        <v>1.7</v>
      </c>
      <c r="C14" s="118">
        <v>2</v>
      </c>
      <c r="D14" s="118">
        <v>0.30000000000000004</v>
      </c>
      <c r="F14" s="119">
        <f t="shared" si="0"/>
        <v>1.7</v>
      </c>
      <c r="G14" s="116">
        <f t="shared" si="1"/>
        <v>0.30000000000000004</v>
      </c>
      <c r="H14" s="116">
        <f t="shared" si="2"/>
        <v>0</v>
      </c>
      <c r="L14" s="117"/>
      <c r="M14" s="117"/>
      <c r="N14" s="117"/>
      <c r="O14" s="117">
        <v>1</v>
      </c>
      <c r="P14" s="117">
        <v>1</v>
      </c>
      <c r="Q14" s="117">
        <v>1</v>
      </c>
      <c r="R14" s="117">
        <v>1</v>
      </c>
    </row>
    <row r="15" spans="1:37" x14ac:dyDescent="0.25">
      <c r="A15" s="129">
        <v>14</v>
      </c>
      <c r="B15" s="118">
        <v>1.7</v>
      </c>
      <c r="C15" s="118">
        <v>2.1</v>
      </c>
      <c r="D15" s="118">
        <v>0.40000000000000013</v>
      </c>
      <c r="F15" s="119">
        <f t="shared" si="0"/>
        <v>1.7</v>
      </c>
      <c r="G15" s="116">
        <f t="shared" si="1"/>
        <v>0.40000000000000013</v>
      </c>
      <c r="H15" s="116">
        <f t="shared" si="2"/>
        <v>0</v>
      </c>
      <c r="L15" s="117"/>
      <c r="M15" s="117"/>
      <c r="N15" s="117">
        <v>1</v>
      </c>
      <c r="O15" s="117">
        <v>1</v>
      </c>
      <c r="P15" s="117">
        <v>1</v>
      </c>
      <c r="Q15" s="117">
        <v>1</v>
      </c>
      <c r="R15" s="117">
        <v>1</v>
      </c>
    </row>
    <row r="16" spans="1:37" x14ac:dyDescent="0.25">
      <c r="A16" s="129">
        <v>15</v>
      </c>
      <c r="B16" s="118">
        <v>1.8</v>
      </c>
      <c r="C16" s="118">
        <v>1.9</v>
      </c>
      <c r="D16" s="118">
        <v>9.9999999999999867E-2</v>
      </c>
      <c r="F16" s="119">
        <f t="shared" si="0"/>
        <v>1.8</v>
      </c>
      <c r="G16" s="116">
        <f t="shared" si="1"/>
        <v>9.9999999999999867E-2</v>
      </c>
      <c r="H16" s="116">
        <f t="shared" si="2"/>
        <v>1.3877787807814457E-16</v>
      </c>
      <c r="L16" s="117"/>
      <c r="M16" s="117"/>
      <c r="N16" s="117"/>
      <c r="O16" s="117"/>
      <c r="P16" s="117">
        <v>1</v>
      </c>
      <c r="Q16" s="117">
        <v>1</v>
      </c>
      <c r="R16" s="117"/>
    </row>
    <row r="17" spans="1:35" x14ac:dyDescent="0.25">
      <c r="A17" s="129">
        <v>16</v>
      </c>
      <c r="B17" s="118">
        <v>1.8</v>
      </c>
      <c r="C17" s="118">
        <v>2</v>
      </c>
      <c r="D17" s="118">
        <v>0.19999999999999996</v>
      </c>
      <c r="F17" s="119">
        <f t="shared" si="0"/>
        <v>1.8</v>
      </c>
      <c r="G17" s="116">
        <f t="shared" si="1"/>
        <v>0.19999999999999996</v>
      </c>
      <c r="H17" s="116">
        <f t="shared" si="2"/>
        <v>0</v>
      </c>
      <c r="L17" s="117"/>
      <c r="M17" s="117"/>
      <c r="N17" s="117"/>
      <c r="O17" s="117">
        <v>1</v>
      </c>
      <c r="P17" s="117">
        <v>1</v>
      </c>
      <c r="Q17" s="117">
        <v>1</v>
      </c>
      <c r="R17" s="117"/>
    </row>
    <row r="18" spans="1:35" x14ac:dyDescent="0.25">
      <c r="A18" s="129">
        <v>17</v>
      </c>
      <c r="B18" s="118">
        <v>1.8</v>
      </c>
      <c r="C18" s="118">
        <v>2</v>
      </c>
      <c r="D18" s="118">
        <v>0.19999999999999996</v>
      </c>
      <c r="F18" s="119">
        <f t="shared" si="0"/>
        <v>1.8</v>
      </c>
      <c r="G18" s="116">
        <f t="shared" si="1"/>
        <v>0.19999999999999996</v>
      </c>
      <c r="H18" s="116">
        <f t="shared" si="2"/>
        <v>0</v>
      </c>
      <c r="L18" s="117"/>
      <c r="M18" s="117"/>
      <c r="N18" s="117"/>
      <c r="O18" s="117">
        <v>1</v>
      </c>
      <c r="P18" s="117">
        <v>1</v>
      </c>
      <c r="Q18" s="117">
        <v>1</v>
      </c>
      <c r="R18" s="117"/>
    </row>
    <row r="19" spans="1:35" x14ac:dyDescent="0.25">
      <c r="A19" s="129">
        <v>18</v>
      </c>
      <c r="B19" s="118">
        <v>1.8</v>
      </c>
      <c r="C19" s="118">
        <v>2.2000000000000002</v>
      </c>
      <c r="D19" s="118">
        <v>0.4</v>
      </c>
      <c r="F19" s="119">
        <f t="shared" si="0"/>
        <v>1.8</v>
      </c>
      <c r="G19" s="116">
        <f t="shared" si="1"/>
        <v>0.40000000000000013</v>
      </c>
      <c r="H19" s="116">
        <f t="shared" si="2"/>
        <v>0</v>
      </c>
      <c r="L19" s="117"/>
      <c r="M19" s="117">
        <v>1</v>
      </c>
      <c r="N19" s="117">
        <v>1</v>
      </c>
      <c r="O19" s="117">
        <v>1</v>
      </c>
      <c r="P19" s="117">
        <v>1</v>
      </c>
      <c r="Q19" s="117">
        <v>1</v>
      </c>
      <c r="R19" s="117"/>
    </row>
    <row r="20" spans="1:35" x14ac:dyDescent="0.25">
      <c r="B20" s="120"/>
      <c r="C20" s="120"/>
      <c r="D20" s="120"/>
      <c r="I20" s="131">
        <f t="shared" ref="I20:O20" si="3">COUNT(I2:I19)*100/COUNT($F2:$F19)</f>
        <v>0</v>
      </c>
      <c r="J20" s="131">
        <f t="shared" si="3"/>
        <v>16.666666666666668</v>
      </c>
      <c r="K20" s="131">
        <f t="shared" si="3"/>
        <v>16.666666666666668</v>
      </c>
      <c r="L20" s="131">
        <f t="shared" si="3"/>
        <v>16.666666666666668</v>
      </c>
      <c r="M20" s="131">
        <f t="shared" si="3"/>
        <v>22.222222222222221</v>
      </c>
      <c r="N20" s="131">
        <f t="shared" si="3"/>
        <v>33.333333333333336</v>
      </c>
      <c r="O20" s="131">
        <f t="shared" si="3"/>
        <v>77.777777777777771</v>
      </c>
      <c r="P20" s="131">
        <f>COUNT(P2:P19)*100/COUNT($F2:$F19)</f>
        <v>100</v>
      </c>
      <c r="Q20" s="131">
        <f t="shared" ref="Q20:AI20" si="4">COUNT(Q2:Q19)*100/COUNT($F2:$F19)</f>
        <v>100</v>
      </c>
      <c r="R20" s="131">
        <f t="shared" si="4"/>
        <v>77.777777777777771</v>
      </c>
      <c r="S20" s="131">
        <f t="shared" si="4"/>
        <v>44.444444444444443</v>
      </c>
      <c r="T20" s="131">
        <f t="shared" si="4"/>
        <v>44.444444444444443</v>
      </c>
      <c r="U20" s="131">
        <f t="shared" si="4"/>
        <v>5.5555555555555554</v>
      </c>
      <c r="V20" s="131">
        <f t="shared" si="4"/>
        <v>5.5555555555555554</v>
      </c>
      <c r="W20" s="131">
        <f t="shared" si="4"/>
        <v>5.5555555555555554</v>
      </c>
      <c r="X20" s="131">
        <f t="shared" si="4"/>
        <v>5.5555555555555554</v>
      </c>
      <c r="Y20" s="131">
        <f t="shared" si="4"/>
        <v>5.5555555555555554</v>
      </c>
      <c r="Z20" s="131">
        <f t="shared" si="4"/>
        <v>5.5555555555555554</v>
      </c>
      <c r="AA20" s="131">
        <f t="shared" si="4"/>
        <v>5.5555555555555554</v>
      </c>
      <c r="AB20" s="131">
        <f t="shared" si="4"/>
        <v>5.5555555555555554</v>
      </c>
      <c r="AC20" s="131">
        <f t="shared" si="4"/>
        <v>5.5555555555555554</v>
      </c>
      <c r="AD20" s="131">
        <f t="shared" si="4"/>
        <v>5.5555555555555554</v>
      </c>
      <c r="AE20" s="131">
        <f t="shared" si="4"/>
        <v>5.5555555555555554</v>
      </c>
      <c r="AF20" s="131">
        <f t="shared" si="4"/>
        <v>5.5555555555555554</v>
      </c>
      <c r="AG20" s="131">
        <f t="shared" si="4"/>
        <v>5.5555555555555554</v>
      </c>
      <c r="AH20" s="131">
        <f t="shared" si="4"/>
        <v>5.5555555555555554</v>
      </c>
      <c r="AI20" s="131">
        <f t="shared" si="4"/>
        <v>5.5555555555555554</v>
      </c>
    </row>
    <row r="21" spans="1:35" x14ac:dyDescent="0.25">
      <c r="I21" s="121">
        <f t="shared" ref="I21:AI21" si="5">(SUM(I2:I19)/COUNT($I$2:$AI$19))</f>
        <v>0</v>
      </c>
      <c r="J21" s="121">
        <f t="shared" si="5"/>
        <v>2.6315789473684209E-2</v>
      </c>
      <c r="K21" s="121">
        <f t="shared" si="5"/>
        <v>2.6315789473684209E-2</v>
      </c>
      <c r="L21" s="121">
        <f t="shared" si="5"/>
        <v>2.6315789473684209E-2</v>
      </c>
      <c r="M21" s="121">
        <f t="shared" si="5"/>
        <v>3.5087719298245612E-2</v>
      </c>
      <c r="N21" s="121">
        <f t="shared" si="5"/>
        <v>5.2631578947368418E-2</v>
      </c>
      <c r="O21" s="121">
        <f t="shared" si="5"/>
        <v>0.12280701754385964</v>
      </c>
      <c r="P21" s="121">
        <f t="shared" si="5"/>
        <v>0.15789473684210525</v>
      </c>
      <c r="Q21" s="121">
        <f t="shared" si="5"/>
        <v>0.15789473684210525</v>
      </c>
      <c r="R21" s="121">
        <f t="shared" si="5"/>
        <v>0.12280701754385964</v>
      </c>
      <c r="S21" s="121">
        <f t="shared" si="5"/>
        <v>7.0175438596491224E-2</v>
      </c>
      <c r="T21" s="121">
        <f t="shared" si="5"/>
        <v>7.0175438596491224E-2</v>
      </c>
      <c r="U21" s="121">
        <f t="shared" si="5"/>
        <v>8.771929824561403E-3</v>
      </c>
      <c r="V21" s="121">
        <f t="shared" si="5"/>
        <v>8.771929824561403E-3</v>
      </c>
      <c r="W21" s="121">
        <f t="shared" si="5"/>
        <v>8.771929824561403E-3</v>
      </c>
      <c r="X21" s="121">
        <f t="shared" si="5"/>
        <v>8.771929824561403E-3</v>
      </c>
      <c r="Y21" s="121">
        <f t="shared" si="5"/>
        <v>8.771929824561403E-3</v>
      </c>
      <c r="Z21" s="121">
        <f t="shared" si="5"/>
        <v>8.771929824561403E-3</v>
      </c>
      <c r="AA21" s="121">
        <f t="shared" si="5"/>
        <v>8.771929824561403E-3</v>
      </c>
      <c r="AB21" s="121">
        <f t="shared" si="5"/>
        <v>8.771929824561403E-3</v>
      </c>
      <c r="AC21" s="121">
        <f t="shared" si="5"/>
        <v>8.771929824561403E-3</v>
      </c>
      <c r="AD21" s="121">
        <f t="shared" si="5"/>
        <v>8.771929824561403E-3</v>
      </c>
      <c r="AE21" s="121">
        <f t="shared" si="5"/>
        <v>8.771929824561403E-3</v>
      </c>
      <c r="AF21" s="121">
        <f t="shared" si="5"/>
        <v>8.771929824561403E-3</v>
      </c>
      <c r="AG21" s="121">
        <f t="shared" si="5"/>
        <v>8.771929824561403E-3</v>
      </c>
      <c r="AH21" s="121">
        <f t="shared" si="5"/>
        <v>8.771929824561403E-3</v>
      </c>
      <c r="AI21" s="121">
        <f t="shared" si="5"/>
        <v>8.771929824561403E-3</v>
      </c>
    </row>
    <row r="22" spans="1:35" x14ac:dyDescent="0.25">
      <c r="A22" s="115"/>
      <c r="B22" s="132"/>
      <c r="C22" s="133"/>
      <c r="D22" s="133"/>
      <c r="E22" s="133"/>
      <c r="F22" s="133"/>
      <c r="G22" s="133"/>
      <c r="H22" s="22" t="s">
        <v>101</v>
      </c>
      <c r="I22" s="21"/>
      <c r="J22" s="21"/>
      <c r="K22" s="21"/>
      <c r="L22" s="21"/>
      <c r="M22" s="21"/>
      <c r="N22" s="21"/>
      <c r="O22" s="21"/>
      <c r="P22" s="22" t="s">
        <v>102</v>
      </c>
      <c r="Q22" s="21"/>
      <c r="R22" s="21"/>
      <c r="S22" s="21"/>
      <c r="T22" s="21"/>
      <c r="U22" s="21"/>
      <c r="V22" s="21"/>
      <c r="W22" s="21"/>
    </row>
    <row r="23" spans="1:35" ht="25.5" customHeight="1" x14ac:dyDescent="0.25">
      <c r="A23" s="115"/>
      <c r="B23" s="132"/>
      <c r="C23" s="133"/>
      <c r="D23" s="133"/>
      <c r="E23" s="133"/>
      <c r="F23" s="133"/>
      <c r="G23" s="133"/>
      <c r="H23" s="135" t="s">
        <v>98</v>
      </c>
      <c r="I23" s="135"/>
      <c r="J23" s="135"/>
      <c r="K23" s="135"/>
      <c r="L23" s="135"/>
      <c r="M23" s="135"/>
      <c r="N23" s="135"/>
      <c r="O23" s="135"/>
      <c r="P23" s="135" t="s">
        <v>99</v>
      </c>
      <c r="Q23" s="135"/>
      <c r="R23" s="135"/>
      <c r="S23" s="135"/>
      <c r="T23" s="135"/>
      <c r="U23" s="135"/>
      <c r="V23" s="135"/>
      <c r="W23" s="135"/>
    </row>
    <row r="24" spans="1:35" x14ac:dyDescent="0.25">
      <c r="B24" s="132"/>
      <c r="C24" s="133"/>
      <c r="D24" s="133"/>
      <c r="E24" s="133"/>
      <c r="F24" s="133"/>
      <c r="G24" s="133"/>
    </row>
    <row r="25" spans="1:35" x14ac:dyDescent="0.25">
      <c r="B25" s="132"/>
      <c r="C25" s="133"/>
      <c r="D25" s="133"/>
      <c r="E25" s="133"/>
      <c r="F25" s="133"/>
      <c r="G25" s="133"/>
    </row>
    <row r="26" spans="1:35" x14ac:dyDescent="0.25">
      <c r="B26" s="132"/>
      <c r="C26" s="133"/>
      <c r="D26" s="133"/>
      <c r="E26" s="133"/>
      <c r="F26" s="133"/>
      <c r="G26" s="133"/>
    </row>
    <row r="27" spans="1:35" x14ac:dyDescent="0.25">
      <c r="B27" s="132"/>
      <c r="C27" s="133"/>
      <c r="D27" s="133"/>
      <c r="E27" s="133"/>
      <c r="F27" s="133"/>
      <c r="G27" s="133"/>
    </row>
    <row r="28" spans="1:35" x14ac:dyDescent="0.25">
      <c r="B28" s="132"/>
      <c r="C28" s="133"/>
      <c r="D28" s="133"/>
      <c r="E28" s="133"/>
      <c r="F28" s="133"/>
      <c r="G28" s="133"/>
    </row>
    <row r="29" spans="1:35" x14ac:dyDescent="0.25">
      <c r="B29" s="132"/>
      <c r="C29" s="133"/>
      <c r="D29" s="133"/>
      <c r="E29" s="133"/>
      <c r="F29" s="133"/>
      <c r="G29" s="133"/>
    </row>
    <row r="30" spans="1:35" x14ac:dyDescent="0.25">
      <c r="B30" s="132"/>
      <c r="C30" s="133"/>
      <c r="D30" s="133"/>
      <c r="E30" s="133"/>
      <c r="F30" s="133"/>
      <c r="G30" s="133"/>
    </row>
    <row r="31" spans="1:35" x14ac:dyDescent="0.25">
      <c r="B31" s="132"/>
      <c r="C31" s="133"/>
      <c r="D31" s="133"/>
      <c r="E31" s="133"/>
      <c r="F31" s="133"/>
      <c r="G31" s="133"/>
    </row>
    <row r="32" spans="1:35" x14ac:dyDescent="0.25">
      <c r="B32" s="132"/>
      <c r="C32" s="133"/>
      <c r="D32" s="133"/>
      <c r="E32" s="133"/>
      <c r="F32" s="133"/>
      <c r="G32" s="133"/>
    </row>
    <row r="33" spans="2:35" x14ac:dyDescent="0.25">
      <c r="B33" s="132"/>
      <c r="C33" s="133"/>
      <c r="D33" s="133"/>
      <c r="E33" s="133"/>
      <c r="F33" s="133"/>
      <c r="G33" s="133"/>
    </row>
    <row r="34" spans="2:35" x14ac:dyDescent="0.25">
      <c r="B34" s="132"/>
      <c r="C34" s="133"/>
      <c r="D34" s="133"/>
      <c r="E34" s="133"/>
      <c r="F34" s="133"/>
      <c r="G34" s="133"/>
    </row>
    <row r="35" spans="2:35" x14ac:dyDescent="0.25">
      <c r="B35" s="132"/>
      <c r="C35" s="133"/>
      <c r="D35" s="133"/>
      <c r="E35" s="133"/>
      <c r="F35" s="133"/>
      <c r="G35" s="133"/>
    </row>
    <row r="36" spans="2:35" x14ac:dyDescent="0.25">
      <c r="B36" s="132"/>
      <c r="C36" s="133"/>
      <c r="D36" s="133"/>
      <c r="E36" s="133"/>
      <c r="F36" s="133"/>
      <c r="G36" s="133"/>
    </row>
    <row r="37" spans="2:35" x14ac:dyDescent="0.25">
      <c r="B37" s="132"/>
      <c r="C37" s="133"/>
      <c r="D37" s="133"/>
      <c r="E37" s="133"/>
      <c r="F37" s="133"/>
      <c r="G37" s="133"/>
    </row>
    <row r="38" spans="2:35" x14ac:dyDescent="0.25">
      <c r="B38" s="132"/>
      <c r="C38" s="133"/>
      <c r="D38" s="133"/>
      <c r="E38" s="133"/>
      <c r="F38" s="133"/>
      <c r="G38" s="133"/>
    </row>
    <row r="39" spans="2:35" x14ac:dyDescent="0.25">
      <c r="B39" s="132"/>
      <c r="C39" s="133"/>
      <c r="D39" s="133"/>
      <c r="E39" s="122"/>
      <c r="F39" s="122"/>
      <c r="G39" s="133"/>
      <c r="I39" s="114">
        <v>2.6</v>
      </c>
      <c r="J39" s="114">
        <v>2.5</v>
      </c>
      <c r="K39" s="114">
        <v>2.4</v>
      </c>
      <c r="L39" s="114">
        <v>2.2999999999999998</v>
      </c>
      <c r="M39" s="114">
        <v>2.2000000000000002</v>
      </c>
      <c r="N39" s="114">
        <v>2.1</v>
      </c>
      <c r="O39" s="114">
        <v>2</v>
      </c>
      <c r="P39" s="114">
        <v>1.9</v>
      </c>
      <c r="Q39" s="114">
        <v>1.8</v>
      </c>
      <c r="R39" s="114">
        <v>1.7</v>
      </c>
      <c r="S39" s="114">
        <v>1.6</v>
      </c>
      <c r="T39" s="114">
        <v>1.5</v>
      </c>
      <c r="U39" s="114">
        <v>1.4</v>
      </c>
      <c r="V39" s="114">
        <v>1.3</v>
      </c>
      <c r="W39" s="114">
        <v>1.2</v>
      </c>
      <c r="X39" s="114">
        <v>1.1000000000000001</v>
      </c>
      <c r="Y39" s="114">
        <v>1</v>
      </c>
      <c r="Z39" s="114">
        <v>0.89999999999999902</v>
      </c>
      <c r="AA39" s="114">
        <v>0.79999999999999905</v>
      </c>
      <c r="AB39" s="114">
        <v>0.69999999999999896</v>
      </c>
      <c r="AC39" s="114">
        <v>0.59999999999999898</v>
      </c>
      <c r="AD39" s="114">
        <v>0.5</v>
      </c>
      <c r="AE39" s="114">
        <v>0.4</v>
      </c>
      <c r="AF39" s="114">
        <v>0.3</v>
      </c>
      <c r="AG39" s="114">
        <v>0.2</v>
      </c>
      <c r="AH39" s="114">
        <v>0.1</v>
      </c>
      <c r="AI39" s="114">
        <v>0</v>
      </c>
    </row>
    <row r="40" spans="2:35" x14ac:dyDescent="0.25">
      <c r="B40" s="132"/>
      <c r="C40" s="133"/>
      <c r="D40" s="133"/>
      <c r="E40" s="122"/>
      <c r="F40" s="122"/>
      <c r="G40" s="133"/>
      <c r="I40" s="118" t="str">
        <f t="shared" ref="I40:U55" si="6">IF(I2=1,I$1,"")</f>
        <v/>
      </c>
      <c r="J40" s="118" t="str">
        <f t="shared" si="6"/>
        <v/>
      </c>
      <c r="K40" s="118" t="str">
        <f t="shared" si="6"/>
        <v/>
      </c>
      <c r="L40" s="118" t="str">
        <f t="shared" si="6"/>
        <v/>
      </c>
      <c r="M40" s="118" t="str">
        <f t="shared" si="6"/>
        <v/>
      </c>
      <c r="N40" s="118" t="str">
        <f t="shared" si="6"/>
        <v/>
      </c>
      <c r="O40" s="118">
        <f t="shared" si="6"/>
        <v>2</v>
      </c>
      <c r="P40" s="118">
        <f t="shared" si="6"/>
        <v>1.9</v>
      </c>
      <c r="Q40" s="118">
        <f t="shared" si="6"/>
        <v>1.8000000000000003</v>
      </c>
      <c r="R40" s="118">
        <f t="shared" si="6"/>
        <v>1.7000000000000002</v>
      </c>
      <c r="S40" s="118">
        <f t="shared" si="6"/>
        <v>1.6</v>
      </c>
      <c r="T40" s="118">
        <f t="shared" si="6"/>
        <v>1.5</v>
      </c>
      <c r="U40" s="122">
        <v>1.4</v>
      </c>
      <c r="V40" s="118">
        <f t="shared" ref="V40:AI55" si="7">IF(V2=1,V$1,"")</f>
        <v>1.3</v>
      </c>
      <c r="W40" s="118">
        <f t="shared" si="7"/>
        <v>1.2</v>
      </c>
      <c r="X40" s="118">
        <f t="shared" si="7"/>
        <v>1.1000000000000001</v>
      </c>
      <c r="Y40" s="118">
        <f t="shared" si="7"/>
        <v>1</v>
      </c>
      <c r="Z40" s="118">
        <f t="shared" si="7"/>
        <v>0.89999999999999902</v>
      </c>
      <c r="AA40" s="118">
        <f t="shared" si="7"/>
        <v>0.79999999999999893</v>
      </c>
      <c r="AB40" s="118">
        <f t="shared" si="7"/>
        <v>0.69999999999999896</v>
      </c>
      <c r="AC40" s="118">
        <f t="shared" si="7"/>
        <v>0.59999999999999898</v>
      </c>
      <c r="AD40" s="118">
        <f t="shared" si="7"/>
        <v>0.5</v>
      </c>
      <c r="AE40" s="118">
        <f t="shared" si="7"/>
        <v>0.4</v>
      </c>
      <c r="AF40" s="118">
        <f t="shared" si="7"/>
        <v>0.3</v>
      </c>
      <c r="AG40" s="118">
        <f t="shared" si="7"/>
        <v>0.2</v>
      </c>
      <c r="AH40" s="118">
        <f t="shared" si="7"/>
        <v>0.1</v>
      </c>
      <c r="AI40" s="118">
        <f t="shared" si="7"/>
        <v>0</v>
      </c>
    </row>
    <row r="41" spans="2:35" x14ac:dyDescent="0.25">
      <c r="B41" s="132"/>
      <c r="C41" s="133"/>
      <c r="D41" s="133"/>
      <c r="E41" s="133"/>
      <c r="F41" s="133"/>
      <c r="G41" s="133"/>
      <c r="I41" s="118" t="str">
        <f t="shared" si="6"/>
        <v/>
      </c>
      <c r="J41" s="118" t="str">
        <f t="shared" si="6"/>
        <v/>
      </c>
      <c r="K41" s="118" t="str">
        <f t="shared" si="6"/>
        <v/>
      </c>
      <c r="L41" s="118" t="str">
        <f t="shared" si="6"/>
        <v/>
      </c>
      <c r="M41" s="118" t="str">
        <f t="shared" si="6"/>
        <v/>
      </c>
      <c r="N41" s="118" t="str">
        <f t="shared" si="6"/>
        <v/>
      </c>
      <c r="O41" s="118">
        <f t="shared" si="6"/>
        <v>2</v>
      </c>
      <c r="P41" s="118">
        <f t="shared" si="6"/>
        <v>1.9</v>
      </c>
      <c r="Q41" s="118">
        <f t="shared" si="6"/>
        <v>1.8000000000000003</v>
      </c>
      <c r="R41" s="118">
        <f t="shared" si="6"/>
        <v>1.7000000000000002</v>
      </c>
      <c r="S41" s="118">
        <f t="shared" si="6"/>
        <v>1.6</v>
      </c>
      <c r="T41" s="118">
        <f t="shared" si="6"/>
        <v>1.5</v>
      </c>
      <c r="U41" s="118" t="str">
        <f t="shared" si="6"/>
        <v/>
      </c>
      <c r="V41" s="118" t="str">
        <f t="shared" si="7"/>
        <v/>
      </c>
      <c r="W41" s="118" t="str">
        <f t="shared" si="7"/>
        <v/>
      </c>
      <c r="X41" s="118" t="str">
        <f t="shared" si="7"/>
        <v/>
      </c>
      <c r="Y41" s="118" t="str">
        <f t="shared" si="7"/>
        <v/>
      </c>
      <c r="Z41" s="118" t="str">
        <f t="shared" si="7"/>
        <v/>
      </c>
      <c r="AA41" s="118" t="str">
        <f t="shared" si="7"/>
        <v/>
      </c>
      <c r="AB41" s="118" t="str">
        <f t="shared" si="7"/>
        <v/>
      </c>
      <c r="AC41" s="118" t="str">
        <f t="shared" si="7"/>
        <v/>
      </c>
      <c r="AD41" s="118" t="str">
        <f t="shared" si="7"/>
        <v/>
      </c>
      <c r="AE41" s="118" t="str">
        <f t="shared" si="7"/>
        <v/>
      </c>
      <c r="AF41" s="118" t="str">
        <f t="shared" si="7"/>
        <v/>
      </c>
      <c r="AG41" s="118" t="str">
        <f t="shared" si="7"/>
        <v/>
      </c>
      <c r="AH41" s="118" t="str">
        <f t="shared" si="7"/>
        <v/>
      </c>
      <c r="AI41" s="118" t="str">
        <f t="shared" si="7"/>
        <v/>
      </c>
    </row>
    <row r="42" spans="2:35" x14ac:dyDescent="0.25">
      <c r="B42" s="132"/>
      <c r="C42" s="133"/>
      <c r="D42" s="133"/>
      <c r="E42" s="133"/>
      <c r="F42" s="133"/>
      <c r="G42" s="133"/>
      <c r="I42" s="118" t="str">
        <f t="shared" si="6"/>
        <v/>
      </c>
      <c r="J42" s="118" t="str">
        <f t="shared" si="6"/>
        <v/>
      </c>
      <c r="K42" s="118" t="str">
        <f t="shared" si="6"/>
        <v/>
      </c>
      <c r="L42" s="118" t="str">
        <f t="shared" si="6"/>
        <v/>
      </c>
      <c r="M42" s="118" t="str">
        <f t="shared" si="6"/>
        <v/>
      </c>
      <c r="N42" s="118" t="str">
        <f t="shared" si="6"/>
        <v/>
      </c>
      <c r="O42" s="118">
        <f t="shared" si="6"/>
        <v>2</v>
      </c>
      <c r="P42" s="118">
        <f t="shared" si="6"/>
        <v>1.9</v>
      </c>
      <c r="Q42" s="118">
        <f t="shared" si="6"/>
        <v>1.8000000000000003</v>
      </c>
      <c r="R42" s="118">
        <f t="shared" si="6"/>
        <v>1.7000000000000002</v>
      </c>
      <c r="S42" s="118">
        <f t="shared" si="6"/>
        <v>1.6</v>
      </c>
      <c r="T42" s="118">
        <f t="shared" si="6"/>
        <v>1.5</v>
      </c>
      <c r="U42" s="118" t="str">
        <f t="shared" si="6"/>
        <v/>
      </c>
      <c r="V42" s="118" t="str">
        <f t="shared" si="7"/>
        <v/>
      </c>
      <c r="W42" s="118" t="str">
        <f t="shared" si="7"/>
        <v/>
      </c>
      <c r="X42" s="118" t="str">
        <f t="shared" si="7"/>
        <v/>
      </c>
      <c r="Y42" s="118" t="str">
        <f t="shared" si="7"/>
        <v/>
      </c>
      <c r="Z42" s="118" t="str">
        <f t="shared" si="7"/>
        <v/>
      </c>
      <c r="AA42" s="118" t="str">
        <f t="shared" si="7"/>
        <v/>
      </c>
      <c r="AB42" s="118" t="str">
        <f t="shared" si="7"/>
        <v/>
      </c>
      <c r="AC42" s="118" t="str">
        <f t="shared" si="7"/>
        <v/>
      </c>
      <c r="AD42" s="118" t="str">
        <f t="shared" si="7"/>
        <v/>
      </c>
      <c r="AE42" s="118" t="str">
        <f t="shared" si="7"/>
        <v/>
      </c>
      <c r="AF42" s="118" t="str">
        <f t="shared" si="7"/>
        <v/>
      </c>
      <c r="AG42" s="118" t="str">
        <f t="shared" si="7"/>
        <v/>
      </c>
      <c r="AH42" s="118" t="str">
        <f t="shared" si="7"/>
        <v/>
      </c>
      <c r="AI42" s="118" t="str">
        <f t="shared" si="7"/>
        <v/>
      </c>
    </row>
    <row r="43" spans="2:35" x14ac:dyDescent="0.25">
      <c r="B43" s="133"/>
      <c r="C43" s="133"/>
      <c r="D43" s="133"/>
      <c r="E43" s="133"/>
      <c r="F43" s="133"/>
      <c r="G43" s="133"/>
      <c r="I43" s="118" t="str">
        <f t="shared" si="6"/>
        <v/>
      </c>
      <c r="J43" s="118" t="str">
        <f t="shared" si="6"/>
        <v/>
      </c>
      <c r="K43" s="118" t="str">
        <f t="shared" si="6"/>
        <v/>
      </c>
      <c r="L43" s="118" t="str">
        <f t="shared" si="6"/>
        <v/>
      </c>
      <c r="M43" s="118" t="str">
        <f t="shared" si="6"/>
        <v/>
      </c>
      <c r="N43" s="118" t="str">
        <f t="shared" si="6"/>
        <v/>
      </c>
      <c r="O43" s="118">
        <f t="shared" si="6"/>
        <v>2</v>
      </c>
      <c r="P43" s="118">
        <f t="shared" si="6"/>
        <v>1.9</v>
      </c>
      <c r="Q43" s="118">
        <f t="shared" si="6"/>
        <v>1.8000000000000003</v>
      </c>
      <c r="R43" s="118">
        <f t="shared" si="6"/>
        <v>1.7000000000000002</v>
      </c>
      <c r="S43" s="118">
        <f t="shared" si="6"/>
        <v>1.6</v>
      </c>
      <c r="T43" s="118">
        <f t="shared" si="6"/>
        <v>1.5</v>
      </c>
      <c r="U43" s="118" t="str">
        <f t="shared" si="6"/>
        <v/>
      </c>
      <c r="V43" s="118" t="str">
        <f t="shared" si="7"/>
        <v/>
      </c>
      <c r="W43" s="118" t="str">
        <f t="shared" si="7"/>
        <v/>
      </c>
      <c r="X43" s="118" t="str">
        <f t="shared" si="7"/>
        <v/>
      </c>
      <c r="Y43" s="118" t="str">
        <f t="shared" si="7"/>
        <v/>
      </c>
      <c r="Z43" s="118" t="str">
        <f t="shared" si="7"/>
        <v/>
      </c>
      <c r="AA43" s="118" t="str">
        <f t="shared" si="7"/>
        <v/>
      </c>
      <c r="AB43" s="118" t="str">
        <f t="shared" si="7"/>
        <v/>
      </c>
      <c r="AC43" s="118" t="str">
        <f t="shared" si="7"/>
        <v/>
      </c>
      <c r="AD43" s="118" t="str">
        <f t="shared" si="7"/>
        <v/>
      </c>
      <c r="AE43" s="118" t="str">
        <f t="shared" si="7"/>
        <v/>
      </c>
      <c r="AF43" s="118" t="str">
        <f t="shared" si="7"/>
        <v/>
      </c>
      <c r="AG43" s="118" t="str">
        <f t="shared" si="7"/>
        <v/>
      </c>
      <c r="AH43" s="118" t="str">
        <f t="shared" si="7"/>
        <v/>
      </c>
      <c r="AI43" s="118" t="str">
        <f t="shared" si="7"/>
        <v/>
      </c>
    </row>
    <row r="44" spans="2:35" x14ac:dyDescent="0.25">
      <c r="B44" s="133"/>
      <c r="C44" s="133"/>
      <c r="D44" s="133"/>
      <c r="E44" s="133"/>
      <c r="F44" s="133"/>
      <c r="G44" s="133"/>
      <c r="I44" s="118" t="str">
        <f t="shared" si="6"/>
        <v/>
      </c>
      <c r="J44" s="118" t="str">
        <f t="shared" si="6"/>
        <v/>
      </c>
      <c r="K44" s="118" t="str">
        <f t="shared" si="6"/>
        <v/>
      </c>
      <c r="L44" s="118" t="str">
        <f t="shared" si="6"/>
        <v/>
      </c>
      <c r="M44" s="118" t="str">
        <f t="shared" si="6"/>
        <v/>
      </c>
      <c r="N44" s="118">
        <f t="shared" si="6"/>
        <v>2.1</v>
      </c>
      <c r="O44" s="118">
        <f t="shared" si="6"/>
        <v>2</v>
      </c>
      <c r="P44" s="118">
        <f t="shared" si="6"/>
        <v>1.9</v>
      </c>
      <c r="Q44" s="118">
        <f t="shared" si="6"/>
        <v>1.8000000000000003</v>
      </c>
      <c r="R44" s="118">
        <f t="shared" si="6"/>
        <v>1.7000000000000002</v>
      </c>
      <c r="S44" s="118">
        <f t="shared" si="6"/>
        <v>1.6</v>
      </c>
      <c r="T44" s="118">
        <f t="shared" si="6"/>
        <v>1.5</v>
      </c>
      <c r="U44" s="118" t="str">
        <f t="shared" si="6"/>
        <v/>
      </c>
      <c r="V44" s="118" t="str">
        <f t="shared" si="7"/>
        <v/>
      </c>
      <c r="W44" s="118" t="str">
        <f t="shared" si="7"/>
        <v/>
      </c>
      <c r="X44" s="118" t="str">
        <f t="shared" si="7"/>
        <v/>
      </c>
      <c r="Y44" s="118" t="str">
        <f t="shared" si="7"/>
        <v/>
      </c>
      <c r="Z44" s="118" t="str">
        <f t="shared" si="7"/>
        <v/>
      </c>
      <c r="AA44" s="118" t="str">
        <f t="shared" si="7"/>
        <v/>
      </c>
      <c r="AB44" s="118" t="str">
        <f t="shared" si="7"/>
        <v/>
      </c>
      <c r="AC44" s="118" t="str">
        <f t="shared" si="7"/>
        <v/>
      </c>
      <c r="AD44" s="118" t="str">
        <f t="shared" si="7"/>
        <v/>
      </c>
      <c r="AE44" s="118" t="str">
        <f t="shared" si="7"/>
        <v/>
      </c>
      <c r="AF44" s="118" t="str">
        <f t="shared" si="7"/>
        <v/>
      </c>
      <c r="AG44" s="118" t="str">
        <f t="shared" si="7"/>
        <v/>
      </c>
      <c r="AH44" s="118" t="str">
        <f t="shared" si="7"/>
        <v/>
      </c>
      <c r="AI44" s="118" t="str">
        <f t="shared" si="7"/>
        <v/>
      </c>
    </row>
    <row r="45" spans="2:35" x14ac:dyDescent="0.25">
      <c r="B45" s="133"/>
      <c r="C45" s="133"/>
      <c r="D45" s="133"/>
      <c r="E45" s="133"/>
      <c r="F45" s="133"/>
      <c r="G45" s="133"/>
      <c r="I45" s="118" t="str">
        <f t="shared" si="6"/>
        <v/>
      </c>
      <c r="J45" s="118">
        <f t="shared" si="6"/>
        <v>2.5</v>
      </c>
      <c r="K45" s="118">
        <f t="shared" si="6"/>
        <v>2.4</v>
      </c>
      <c r="L45" s="118">
        <f t="shared" si="6"/>
        <v>2.2999999999999998</v>
      </c>
      <c r="M45" s="118">
        <f t="shared" si="6"/>
        <v>2.2000000000000002</v>
      </c>
      <c r="N45" s="118">
        <f t="shared" si="6"/>
        <v>2.1</v>
      </c>
      <c r="O45" s="118">
        <f t="shared" si="6"/>
        <v>2</v>
      </c>
      <c r="P45" s="118">
        <f t="shared" si="6"/>
        <v>1.9</v>
      </c>
      <c r="Q45" s="118">
        <f t="shared" si="6"/>
        <v>1.8000000000000003</v>
      </c>
      <c r="R45" s="118">
        <f t="shared" si="6"/>
        <v>1.7000000000000002</v>
      </c>
      <c r="S45" s="118">
        <f t="shared" si="6"/>
        <v>1.6</v>
      </c>
      <c r="T45" s="118">
        <f t="shared" si="6"/>
        <v>1.5</v>
      </c>
      <c r="U45" s="118" t="str">
        <f t="shared" si="6"/>
        <v/>
      </c>
      <c r="V45" s="118" t="str">
        <f t="shared" si="7"/>
        <v/>
      </c>
      <c r="W45" s="118" t="str">
        <f t="shared" si="7"/>
        <v/>
      </c>
      <c r="X45" s="118" t="str">
        <f t="shared" si="7"/>
        <v/>
      </c>
      <c r="Y45" s="118" t="str">
        <f t="shared" si="7"/>
        <v/>
      </c>
      <c r="Z45" s="118" t="str">
        <f t="shared" si="7"/>
        <v/>
      </c>
      <c r="AA45" s="118" t="str">
        <f t="shared" si="7"/>
        <v/>
      </c>
      <c r="AB45" s="118" t="str">
        <f t="shared" si="7"/>
        <v/>
      </c>
      <c r="AC45" s="118" t="str">
        <f t="shared" si="7"/>
        <v/>
      </c>
      <c r="AD45" s="118" t="str">
        <f t="shared" si="7"/>
        <v/>
      </c>
      <c r="AE45" s="118" t="str">
        <f t="shared" si="7"/>
        <v/>
      </c>
      <c r="AF45" s="118" t="str">
        <f t="shared" si="7"/>
        <v/>
      </c>
      <c r="AG45" s="118" t="str">
        <f t="shared" si="7"/>
        <v/>
      </c>
      <c r="AH45" s="118" t="str">
        <f t="shared" si="7"/>
        <v/>
      </c>
      <c r="AI45" s="118" t="str">
        <f t="shared" si="7"/>
        <v/>
      </c>
    </row>
    <row r="46" spans="2:35" x14ac:dyDescent="0.25">
      <c r="B46" s="133"/>
      <c r="C46" s="133"/>
      <c r="D46" s="133"/>
      <c r="E46" s="133"/>
      <c r="F46" s="133"/>
      <c r="G46" s="133"/>
      <c r="I46" s="118" t="str">
        <f t="shared" si="6"/>
        <v/>
      </c>
      <c r="J46" s="118">
        <f t="shared" si="6"/>
        <v>2.5</v>
      </c>
      <c r="K46" s="118">
        <f t="shared" si="6"/>
        <v>2.4</v>
      </c>
      <c r="L46" s="118">
        <f t="shared" si="6"/>
        <v>2.2999999999999998</v>
      </c>
      <c r="M46" s="118">
        <f t="shared" si="6"/>
        <v>2.2000000000000002</v>
      </c>
      <c r="N46" s="118">
        <f t="shared" si="6"/>
        <v>2.1</v>
      </c>
      <c r="O46" s="118">
        <f t="shared" si="6"/>
        <v>2</v>
      </c>
      <c r="P46" s="118">
        <f t="shared" si="6"/>
        <v>1.9</v>
      </c>
      <c r="Q46" s="118">
        <f t="shared" si="6"/>
        <v>1.8000000000000003</v>
      </c>
      <c r="R46" s="118">
        <f t="shared" si="6"/>
        <v>1.7000000000000002</v>
      </c>
      <c r="S46" s="118">
        <f t="shared" si="6"/>
        <v>1.6</v>
      </c>
      <c r="T46" s="118">
        <f t="shared" si="6"/>
        <v>1.5</v>
      </c>
      <c r="U46" s="118" t="str">
        <f t="shared" si="6"/>
        <v/>
      </c>
      <c r="V46" s="118" t="str">
        <f t="shared" si="7"/>
        <v/>
      </c>
      <c r="W46" s="118" t="str">
        <f t="shared" si="7"/>
        <v/>
      </c>
      <c r="X46" s="118" t="str">
        <f>IF(X8=1,X$1,"")</f>
        <v/>
      </c>
      <c r="Y46" s="118" t="str">
        <f t="shared" si="7"/>
        <v/>
      </c>
      <c r="Z46" s="118" t="str">
        <f t="shared" si="7"/>
        <v/>
      </c>
      <c r="AA46" s="118" t="str">
        <f t="shared" si="7"/>
        <v/>
      </c>
      <c r="AB46" s="118" t="str">
        <f t="shared" si="7"/>
        <v/>
      </c>
      <c r="AC46" s="118" t="str">
        <f t="shared" si="7"/>
        <v/>
      </c>
      <c r="AD46" s="118" t="str">
        <f t="shared" si="7"/>
        <v/>
      </c>
      <c r="AE46" s="118" t="str">
        <f t="shared" si="7"/>
        <v/>
      </c>
      <c r="AF46" s="118" t="str">
        <f t="shared" si="7"/>
        <v/>
      </c>
      <c r="AG46" s="118" t="str">
        <f t="shared" si="7"/>
        <v/>
      </c>
      <c r="AH46" s="118" t="str">
        <f t="shared" si="7"/>
        <v/>
      </c>
      <c r="AI46" s="118" t="str">
        <f t="shared" si="7"/>
        <v/>
      </c>
    </row>
    <row r="47" spans="2:35" x14ac:dyDescent="0.25">
      <c r="B47" s="133"/>
      <c r="C47" s="133"/>
      <c r="D47" s="133"/>
      <c r="E47" s="133"/>
      <c r="F47" s="133"/>
      <c r="G47" s="133"/>
      <c r="I47" s="118" t="str">
        <f t="shared" si="6"/>
        <v/>
      </c>
      <c r="J47" s="118">
        <f t="shared" si="6"/>
        <v>2.5</v>
      </c>
      <c r="K47" s="118">
        <f t="shared" si="6"/>
        <v>2.4</v>
      </c>
      <c r="L47" s="118">
        <f t="shared" si="6"/>
        <v>2.2999999999999998</v>
      </c>
      <c r="M47" s="118">
        <f t="shared" si="6"/>
        <v>2.2000000000000002</v>
      </c>
      <c r="N47" s="118">
        <f t="shared" si="6"/>
        <v>2.1</v>
      </c>
      <c r="O47" s="118">
        <f t="shared" si="6"/>
        <v>2</v>
      </c>
      <c r="P47" s="118">
        <f t="shared" si="6"/>
        <v>1.9</v>
      </c>
      <c r="Q47" s="118">
        <f t="shared" si="6"/>
        <v>1.8000000000000003</v>
      </c>
      <c r="R47" s="118">
        <f t="shared" si="6"/>
        <v>1.7000000000000002</v>
      </c>
      <c r="S47" s="118">
        <f t="shared" si="6"/>
        <v>1.6</v>
      </c>
      <c r="T47" s="118">
        <f t="shared" si="6"/>
        <v>1.5</v>
      </c>
      <c r="U47" s="118" t="str">
        <f t="shared" si="6"/>
        <v/>
      </c>
      <c r="V47" s="118" t="str">
        <f t="shared" si="7"/>
        <v/>
      </c>
      <c r="W47" s="118" t="str">
        <f t="shared" si="7"/>
        <v/>
      </c>
      <c r="X47" s="118" t="str">
        <f t="shared" si="7"/>
        <v/>
      </c>
      <c r="Y47" s="118" t="str">
        <f t="shared" si="7"/>
        <v/>
      </c>
      <c r="Z47" s="118" t="str">
        <f t="shared" si="7"/>
        <v/>
      </c>
      <c r="AA47" s="118" t="str">
        <f t="shared" si="7"/>
        <v/>
      </c>
      <c r="AB47" s="118" t="str">
        <f t="shared" si="7"/>
        <v/>
      </c>
      <c r="AC47" s="118" t="str">
        <f t="shared" si="7"/>
        <v/>
      </c>
      <c r="AD47" s="118" t="str">
        <f t="shared" si="7"/>
        <v/>
      </c>
      <c r="AE47" s="118" t="str">
        <f t="shared" si="7"/>
        <v/>
      </c>
      <c r="AF47" s="118" t="str">
        <f t="shared" si="7"/>
        <v/>
      </c>
      <c r="AG47" s="118" t="str">
        <f t="shared" si="7"/>
        <v/>
      </c>
      <c r="AH47" s="118" t="str">
        <f t="shared" si="7"/>
        <v/>
      </c>
      <c r="AI47" s="118" t="str">
        <f t="shared" si="7"/>
        <v/>
      </c>
    </row>
    <row r="48" spans="2:35" x14ac:dyDescent="0.25">
      <c r="B48" s="133"/>
      <c r="C48" s="133"/>
      <c r="D48" s="133"/>
      <c r="E48" s="133"/>
      <c r="F48" s="133"/>
      <c r="G48" s="133"/>
      <c r="I48" s="118" t="str">
        <f t="shared" si="6"/>
        <v/>
      </c>
      <c r="J48" s="118" t="str">
        <f t="shared" si="6"/>
        <v/>
      </c>
      <c r="K48" s="118" t="str">
        <f t="shared" si="6"/>
        <v/>
      </c>
      <c r="L48" s="118" t="str">
        <f t="shared" si="6"/>
        <v/>
      </c>
      <c r="M48" s="118" t="str">
        <f t="shared" si="6"/>
        <v/>
      </c>
      <c r="N48" s="118" t="str">
        <f t="shared" si="6"/>
        <v/>
      </c>
      <c r="O48" s="118" t="str">
        <f t="shared" si="6"/>
        <v/>
      </c>
      <c r="P48" s="118">
        <f t="shared" si="6"/>
        <v>1.9</v>
      </c>
      <c r="Q48" s="118">
        <f t="shared" si="6"/>
        <v>1.8000000000000003</v>
      </c>
      <c r="R48" s="118">
        <f t="shared" si="6"/>
        <v>1.7000000000000002</v>
      </c>
      <c r="S48" s="118" t="str">
        <f t="shared" si="6"/>
        <v/>
      </c>
      <c r="T48" s="118" t="str">
        <f t="shared" si="6"/>
        <v/>
      </c>
      <c r="U48" s="118" t="str">
        <f t="shared" si="6"/>
        <v/>
      </c>
      <c r="V48" s="118" t="str">
        <f t="shared" si="7"/>
        <v/>
      </c>
      <c r="W48" s="118" t="str">
        <f t="shared" si="7"/>
        <v/>
      </c>
      <c r="X48" s="118" t="str">
        <f t="shared" si="7"/>
        <v/>
      </c>
      <c r="Y48" s="118" t="str">
        <f t="shared" si="7"/>
        <v/>
      </c>
      <c r="Z48" s="118" t="str">
        <f t="shared" si="7"/>
        <v/>
      </c>
      <c r="AA48" s="118" t="str">
        <f t="shared" si="7"/>
        <v/>
      </c>
      <c r="AB48" s="118" t="str">
        <f t="shared" si="7"/>
        <v/>
      </c>
      <c r="AC48" s="118" t="str">
        <f t="shared" si="7"/>
        <v/>
      </c>
      <c r="AD48" s="118" t="str">
        <f t="shared" si="7"/>
        <v/>
      </c>
      <c r="AE48" s="118" t="str">
        <f t="shared" si="7"/>
        <v/>
      </c>
      <c r="AF48" s="118" t="str">
        <f t="shared" si="7"/>
        <v/>
      </c>
      <c r="AG48" s="118" t="str">
        <f t="shared" si="7"/>
        <v/>
      </c>
      <c r="AH48" s="118" t="str">
        <f t="shared" si="7"/>
        <v/>
      </c>
      <c r="AI48" s="118" t="str">
        <f t="shared" si="7"/>
        <v/>
      </c>
    </row>
    <row r="49" spans="2:35" x14ac:dyDescent="0.25">
      <c r="B49" s="133"/>
      <c r="C49" s="133"/>
      <c r="D49" s="133"/>
      <c r="E49" s="133"/>
      <c r="F49" s="133"/>
      <c r="G49" s="133"/>
      <c r="I49" s="118" t="str">
        <f t="shared" si="6"/>
        <v/>
      </c>
      <c r="J49" s="118" t="str">
        <f t="shared" si="6"/>
        <v/>
      </c>
      <c r="K49" s="118" t="str">
        <f t="shared" si="6"/>
        <v/>
      </c>
      <c r="L49" s="118" t="str">
        <f t="shared" si="6"/>
        <v/>
      </c>
      <c r="M49" s="118" t="str">
        <f t="shared" si="6"/>
        <v/>
      </c>
      <c r="N49" s="118" t="str">
        <f t="shared" si="6"/>
        <v/>
      </c>
      <c r="O49" s="118" t="str">
        <f t="shared" si="6"/>
        <v/>
      </c>
      <c r="P49" s="118">
        <f t="shared" si="6"/>
        <v>1.9</v>
      </c>
      <c r="Q49" s="118">
        <f t="shared" si="6"/>
        <v>1.8000000000000003</v>
      </c>
      <c r="R49" s="118">
        <f t="shared" si="6"/>
        <v>1.7000000000000002</v>
      </c>
      <c r="S49" s="118" t="str">
        <f t="shared" si="6"/>
        <v/>
      </c>
      <c r="T49" s="118" t="str">
        <f t="shared" si="6"/>
        <v/>
      </c>
      <c r="U49" s="118" t="str">
        <f t="shared" si="6"/>
        <v/>
      </c>
      <c r="V49" s="118" t="str">
        <f t="shared" si="7"/>
        <v/>
      </c>
      <c r="W49" s="118" t="str">
        <f t="shared" si="7"/>
        <v/>
      </c>
      <c r="X49" s="118" t="str">
        <f t="shared" si="7"/>
        <v/>
      </c>
      <c r="Y49" s="118" t="str">
        <f t="shared" si="7"/>
        <v/>
      </c>
      <c r="Z49" s="118" t="str">
        <f t="shared" si="7"/>
        <v/>
      </c>
      <c r="AA49" s="118" t="str">
        <f t="shared" si="7"/>
        <v/>
      </c>
      <c r="AB49" s="118" t="str">
        <f t="shared" si="7"/>
        <v/>
      </c>
      <c r="AC49" s="118" t="str">
        <f t="shared" si="7"/>
        <v/>
      </c>
      <c r="AD49" s="118" t="str">
        <f t="shared" si="7"/>
        <v/>
      </c>
      <c r="AE49" s="118" t="str">
        <f t="shared" si="7"/>
        <v/>
      </c>
      <c r="AF49" s="118" t="str">
        <f t="shared" si="7"/>
        <v/>
      </c>
      <c r="AG49" s="118" t="str">
        <f t="shared" si="7"/>
        <v/>
      </c>
      <c r="AH49" s="118" t="str">
        <f t="shared" si="7"/>
        <v/>
      </c>
      <c r="AI49" s="118" t="str">
        <f t="shared" si="7"/>
        <v/>
      </c>
    </row>
    <row r="50" spans="2:35" x14ac:dyDescent="0.25">
      <c r="B50" s="133"/>
      <c r="C50" s="133"/>
      <c r="D50" s="133"/>
      <c r="E50" s="133"/>
      <c r="F50" s="133"/>
      <c r="G50" s="133"/>
      <c r="I50" s="118" t="str">
        <f t="shared" si="6"/>
        <v/>
      </c>
      <c r="J50" s="118" t="str">
        <f t="shared" si="6"/>
        <v/>
      </c>
      <c r="K50" s="118" t="str">
        <f t="shared" si="6"/>
        <v/>
      </c>
      <c r="L50" s="118" t="str">
        <f t="shared" si="6"/>
        <v/>
      </c>
      <c r="M50" s="118" t="str">
        <f t="shared" si="6"/>
        <v/>
      </c>
      <c r="N50" s="118" t="str">
        <f t="shared" si="6"/>
        <v/>
      </c>
      <c r="O50" s="118" t="str">
        <f t="shared" si="6"/>
        <v/>
      </c>
      <c r="P50" s="118">
        <f t="shared" si="6"/>
        <v>1.9</v>
      </c>
      <c r="Q50" s="118">
        <f t="shared" si="6"/>
        <v>1.8000000000000003</v>
      </c>
      <c r="R50" s="118">
        <f t="shared" si="6"/>
        <v>1.7000000000000002</v>
      </c>
      <c r="S50" s="118" t="str">
        <f t="shared" si="6"/>
        <v/>
      </c>
      <c r="T50" s="118" t="str">
        <f t="shared" si="6"/>
        <v/>
      </c>
      <c r="U50" s="118" t="str">
        <f t="shared" si="6"/>
        <v/>
      </c>
      <c r="V50" s="118" t="str">
        <f t="shared" si="7"/>
        <v/>
      </c>
      <c r="W50" s="118" t="str">
        <f t="shared" si="7"/>
        <v/>
      </c>
      <c r="X50" s="118" t="str">
        <f t="shared" si="7"/>
        <v/>
      </c>
      <c r="Y50" s="118" t="str">
        <f t="shared" si="7"/>
        <v/>
      </c>
      <c r="Z50" s="118" t="str">
        <f t="shared" si="7"/>
        <v/>
      </c>
      <c r="AA50" s="118" t="str">
        <f t="shared" si="7"/>
        <v/>
      </c>
      <c r="AB50" s="118" t="str">
        <f t="shared" si="7"/>
        <v/>
      </c>
      <c r="AC50" s="118" t="str">
        <f t="shared" si="7"/>
        <v/>
      </c>
      <c r="AD50" s="118" t="str">
        <f t="shared" si="7"/>
        <v/>
      </c>
      <c r="AE50" s="118" t="str">
        <f t="shared" si="7"/>
        <v/>
      </c>
      <c r="AF50" s="118" t="str">
        <f t="shared" si="7"/>
        <v/>
      </c>
      <c r="AG50" s="118" t="str">
        <f t="shared" si="7"/>
        <v/>
      </c>
      <c r="AH50" s="118" t="str">
        <f t="shared" si="7"/>
        <v/>
      </c>
      <c r="AI50" s="118" t="str">
        <f t="shared" si="7"/>
        <v/>
      </c>
    </row>
    <row r="51" spans="2:35" x14ac:dyDescent="0.25">
      <c r="B51" s="133"/>
      <c r="C51" s="133"/>
      <c r="D51" s="133"/>
      <c r="E51" s="133"/>
      <c r="F51" s="133"/>
      <c r="G51" s="133"/>
      <c r="I51" s="118" t="str">
        <f t="shared" si="6"/>
        <v/>
      </c>
      <c r="J51" s="118" t="str">
        <f t="shared" si="6"/>
        <v/>
      </c>
      <c r="K51" s="118" t="str">
        <f t="shared" si="6"/>
        <v/>
      </c>
      <c r="L51" s="118" t="str">
        <f t="shared" si="6"/>
        <v/>
      </c>
      <c r="M51" s="118" t="str">
        <f t="shared" si="6"/>
        <v/>
      </c>
      <c r="N51" s="118" t="str">
        <f t="shared" si="6"/>
        <v/>
      </c>
      <c r="O51" s="118">
        <f t="shared" si="6"/>
        <v>2</v>
      </c>
      <c r="P51" s="118">
        <f t="shared" si="6"/>
        <v>1.9</v>
      </c>
      <c r="Q51" s="118">
        <f t="shared" si="6"/>
        <v>1.8000000000000003</v>
      </c>
      <c r="R51" s="118">
        <f t="shared" si="6"/>
        <v>1.7000000000000002</v>
      </c>
      <c r="S51" s="118" t="str">
        <f t="shared" si="6"/>
        <v/>
      </c>
      <c r="T51" s="118" t="str">
        <f t="shared" si="6"/>
        <v/>
      </c>
      <c r="U51" s="118" t="str">
        <f t="shared" si="6"/>
        <v/>
      </c>
      <c r="V51" s="118" t="str">
        <f t="shared" si="7"/>
        <v/>
      </c>
      <c r="W51" s="118" t="str">
        <f t="shared" si="7"/>
        <v/>
      </c>
      <c r="X51" s="118" t="str">
        <f t="shared" si="7"/>
        <v/>
      </c>
      <c r="Y51" s="118" t="str">
        <f t="shared" si="7"/>
        <v/>
      </c>
      <c r="Z51" s="118" t="str">
        <f t="shared" si="7"/>
        <v/>
      </c>
      <c r="AA51" s="118" t="str">
        <f t="shared" si="7"/>
        <v/>
      </c>
      <c r="AB51" s="118" t="str">
        <f t="shared" si="7"/>
        <v/>
      </c>
      <c r="AC51" s="118" t="str">
        <f t="shared" si="7"/>
        <v/>
      </c>
      <c r="AD51" s="118" t="str">
        <f t="shared" si="7"/>
        <v/>
      </c>
      <c r="AE51" s="118" t="str">
        <f t="shared" si="7"/>
        <v/>
      </c>
      <c r="AF51" s="118" t="str">
        <f t="shared" si="7"/>
        <v/>
      </c>
      <c r="AG51" s="118" t="str">
        <f t="shared" si="7"/>
        <v/>
      </c>
      <c r="AH51" s="118" t="str">
        <f t="shared" si="7"/>
        <v/>
      </c>
      <c r="AI51" s="118" t="str">
        <f t="shared" si="7"/>
        <v/>
      </c>
    </row>
    <row r="52" spans="2:35" x14ac:dyDescent="0.25">
      <c r="B52" s="133"/>
      <c r="C52" s="133"/>
      <c r="D52" s="133"/>
      <c r="E52" s="133"/>
      <c r="F52" s="133"/>
      <c r="G52" s="133"/>
      <c r="I52" s="118" t="str">
        <f t="shared" si="6"/>
        <v/>
      </c>
      <c r="J52" s="118" t="str">
        <f t="shared" si="6"/>
        <v/>
      </c>
      <c r="K52" s="118" t="str">
        <f t="shared" si="6"/>
        <v/>
      </c>
      <c r="L52" s="118" t="str">
        <f t="shared" si="6"/>
        <v/>
      </c>
      <c r="M52" s="118" t="str">
        <f t="shared" si="6"/>
        <v/>
      </c>
      <c r="N52" s="118" t="str">
        <f t="shared" si="6"/>
        <v/>
      </c>
      <c r="O52" s="118">
        <f t="shared" si="6"/>
        <v>2</v>
      </c>
      <c r="P52" s="118">
        <f t="shared" si="6"/>
        <v>1.9</v>
      </c>
      <c r="Q52" s="118">
        <f t="shared" si="6"/>
        <v>1.8000000000000003</v>
      </c>
      <c r="R52" s="118">
        <f t="shared" si="6"/>
        <v>1.7000000000000002</v>
      </c>
      <c r="S52" s="118" t="str">
        <f t="shared" si="6"/>
        <v/>
      </c>
      <c r="T52" s="118" t="str">
        <f t="shared" si="6"/>
        <v/>
      </c>
      <c r="U52" s="118" t="str">
        <f t="shared" si="6"/>
        <v/>
      </c>
      <c r="V52" s="118" t="str">
        <f t="shared" si="7"/>
        <v/>
      </c>
      <c r="W52" s="118" t="str">
        <f t="shared" si="7"/>
        <v/>
      </c>
      <c r="X52" s="118" t="str">
        <f t="shared" si="7"/>
        <v/>
      </c>
      <c r="Y52" s="118" t="str">
        <f t="shared" si="7"/>
        <v/>
      </c>
      <c r="Z52" s="118" t="str">
        <f t="shared" si="7"/>
        <v/>
      </c>
      <c r="AA52" s="118" t="str">
        <f t="shared" si="7"/>
        <v/>
      </c>
      <c r="AB52" s="118" t="str">
        <f t="shared" si="7"/>
        <v/>
      </c>
      <c r="AC52" s="118" t="str">
        <f t="shared" si="7"/>
        <v/>
      </c>
      <c r="AD52" s="118" t="str">
        <f t="shared" si="7"/>
        <v/>
      </c>
      <c r="AE52" s="118" t="str">
        <f t="shared" si="7"/>
        <v/>
      </c>
      <c r="AF52" s="118" t="str">
        <f t="shared" si="7"/>
        <v/>
      </c>
      <c r="AG52" s="118" t="str">
        <f t="shared" si="7"/>
        <v/>
      </c>
      <c r="AH52" s="118" t="str">
        <f t="shared" si="7"/>
        <v/>
      </c>
      <c r="AI52" s="118" t="str">
        <f t="shared" si="7"/>
        <v/>
      </c>
    </row>
    <row r="53" spans="2:35" x14ac:dyDescent="0.25">
      <c r="B53" s="133"/>
      <c r="C53" s="133"/>
      <c r="D53" s="133"/>
      <c r="E53" s="133"/>
      <c r="F53" s="133"/>
      <c r="G53" s="133"/>
      <c r="I53" s="118" t="str">
        <f t="shared" si="6"/>
        <v/>
      </c>
      <c r="J53" s="118" t="str">
        <f t="shared" si="6"/>
        <v/>
      </c>
      <c r="K53" s="118" t="str">
        <f t="shared" si="6"/>
        <v/>
      </c>
      <c r="L53" s="118" t="str">
        <f t="shared" si="6"/>
        <v/>
      </c>
      <c r="M53" s="118" t="str">
        <f t="shared" si="6"/>
        <v/>
      </c>
      <c r="N53" s="118">
        <f t="shared" si="6"/>
        <v>2.1</v>
      </c>
      <c r="O53" s="118">
        <f t="shared" si="6"/>
        <v>2</v>
      </c>
      <c r="P53" s="118">
        <f t="shared" si="6"/>
        <v>1.9</v>
      </c>
      <c r="Q53" s="118">
        <f t="shared" si="6"/>
        <v>1.8000000000000003</v>
      </c>
      <c r="R53" s="118">
        <f t="shared" si="6"/>
        <v>1.7000000000000002</v>
      </c>
      <c r="S53" s="118" t="str">
        <f t="shared" si="6"/>
        <v/>
      </c>
      <c r="T53" s="118" t="str">
        <f t="shared" si="6"/>
        <v/>
      </c>
      <c r="U53" s="118" t="str">
        <f t="shared" si="6"/>
        <v/>
      </c>
      <c r="V53" s="118" t="str">
        <f t="shared" si="7"/>
        <v/>
      </c>
      <c r="W53" s="118" t="str">
        <f t="shared" si="7"/>
        <v/>
      </c>
      <c r="X53" s="118" t="str">
        <f t="shared" si="7"/>
        <v/>
      </c>
      <c r="Y53" s="118" t="str">
        <f t="shared" si="7"/>
        <v/>
      </c>
      <c r="Z53" s="118" t="str">
        <f t="shared" si="7"/>
        <v/>
      </c>
      <c r="AA53" s="118" t="str">
        <f t="shared" si="7"/>
        <v/>
      </c>
      <c r="AB53" s="118" t="str">
        <f t="shared" si="7"/>
        <v/>
      </c>
      <c r="AC53" s="118" t="str">
        <f t="shared" si="7"/>
        <v/>
      </c>
      <c r="AD53" s="118" t="str">
        <f t="shared" si="7"/>
        <v/>
      </c>
      <c r="AE53" s="118" t="str">
        <f t="shared" si="7"/>
        <v/>
      </c>
      <c r="AF53" s="118" t="str">
        <f t="shared" si="7"/>
        <v/>
      </c>
      <c r="AG53" s="118" t="str">
        <f t="shared" si="7"/>
        <v/>
      </c>
      <c r="AH53" s="118" t="str">
        <f t="shared" si="7"/>
        <v/>
      </c>
      <c r="AI53" s="118" t="str">
        <f t="shared" si="7"/>
        <v/>
      </c>
    </row>
    <row r="54" spans="2:35" x14ac:dyDescent="0.25">
      <c r="B54" s="133"/>
      <c r="C54" s="133"/>
      <c r="D54" s="133"/>
      <c r="E54" s="133"/>
      <c r="F54" s="133"/>
      <c r="G54" s="133"/>
      <c r="I54" s="118" t="str">
        <f t="shared" si="6"/>
        <v/>
      </c>
      <c r="J54" s="118" t="str">
        <f t="shared" si="6"/>
        <v/>
      </c>
      <c r="K54" s="118" t="str">
        <f t="shared" si="6"/>
        <v/>
      </c>
      <c r="L54" s="118" t="str">
        <f t="shared" si="6"/>
        <v/>
      </c>
      <c r="M54" s="118" t="str">
        <f t="shared" si="6"/>
        <v/>
      </c>
      <c r="N54" s="118" t="str">
        <f t="shared" si="6"/>
        <v/>
      </c>
      <c r="O54" s="118" t="str">
        <f t="shared" si="6"/>
        <v/>
      </c>
      <c r="P54" s="118">
        <f t="shared" si="6"/>
        <v>1.9</v>
      </c>
      <c r="Q54" s="118">
        <f t="shared" si="6"/>
        <v>1.8000000000000003</v>
      </c>
      <c r="R54" s="118" t="str">
        <f t="shared" si="6"/>
        <v/>
      </c>
      <c r="S54" s="118" t="str">
        <f t="shared" si="6"/>
        <v/>
      </c>
      <c r="T54" s="118" t="str">
        <f t="shared" si="6"/>
        <v/>
      </c>
      <c r="U54" s="118" t="str">
        <f t="shared" si="6"/>
        <v/>
      </c>
      <c r="V54" s="118" t="str">
        <f t="shared" si="7"/>
        <v/>
      </c>
      <c r="W54" s="118" t="str">
        <f t="shared" si="7"/>
        <v/>
      </c>
      <c r="X54" s="118" t="str">
        <f t="shared" si="7"/>
        <v/>
      </c>
      <c r="Y54" s="118" t="str">
        <f t="shared" si="7"/>
        <v/>
      </c>
      <c r="Z54" s="118" t="str">
        <f t="shared" si="7"/>
        <v/>
      </c>
      <c r="AA54" s="118" t="str">
        <f t="shared" si="7"/>
        <v/>
      </c>
      <c r="AB54" s="118" t="str">
        <f t="shared" si="7"/>
        <v/>
      </c>
      <c r="AC54" s="118" t="str">
        <f t="shared" si="7"/>
        <v/>
      </c>
      <c r="AD54" s="118" t="str">
        <f t="shared" si="7"/>
        <v/>
      </c>
      <c r="AE54" s="118" t="str">
        <f t="shared" si="7"/>
        <v/>
      </c>
      <c r="AF54" s="118" t="str">
        <f t="shared" si="7"/>
        <v/>
      </c>
      <c r="AG54" s="118" t="str">
        <f t="shared" si="7"/>
        <v/>
      </c>
      <c r="AH54" s="118" t="str">
        <f t="shared" si="7"/>
        <v/>
      </c>
      <c r="AI54" s="118" t="str">
        <f t="shared" si="7"/>
        <v/>
      </c>
    </row>
    <row r="55" spans="2:35" x14ac:dyDescent="0.25">
      <c r="B55" s="133"/>
      <c r="C55" s="133"/>
      <c r="D55" s="133"/>
      <c r="E55" s="133"/>
      <c r="F55" s="133"/>
      <c r="G55" s="133"/>
      <c r="I55" s="118" t="str">
        <f t="shared" si="6"/>
        <v/>
      </c>
      <c r="J55" s="118" t="str">
        <f t="shared" si="6"/>
        <v/>
      </c>
      <c r="K55" s="118" t="str">
        <f t="shared" si="6"/>
        <v/>
      </c>
      <c r="L55" s="118" t="str">
        <f t="shared" si="6"/>
        <v/>
      </c>
      <c r="M55" s="118" t="str">
        <f t="shared" si="6"/>
        <v/>
      </c>
      <c r="N55" s="118" t="str">
        <f t="shared" si="6"/>
        <v/>
      </c>
      <c r="O55" s="118">
        <f t="shared" si="6"/>
        <v>2</v>
      </c>
      <c r="P55" s="118">
        <f t="shared" si="6"/>
        <v>1.9</v>
      </c>
      <c r="Q55" s="118">
        <f t="shared" si="6"/>
        <v>1.8000000000000003</v>
      </c>
      <c r="R55" s="118" t="str">
        <f t="shared" si="6"/>
        <v/>
      </c>
      <c r="S55" s="118" t="str">
        <f t="shared" si="6"/>
        <v/>
      </c>
      <c r="T55" s="118" t="str">
        <f t="shared" si="6"/>
        <v/>
      </c>
      <c r="U55" s="118" t="str">
        <f t="shared" si="6"/>
        <v/>
      </c>
      <c r="V55" s="118" t="str">
        <f t="shared" si="7"/>
        <v/>
      </c>
      <c r="W55" s="118" t="str">
        <f t="shared" si="7"/>
        <v/>
      </c>
      <c r="X55" s="118" t="str">
        <f t="shared" si="7"/>
        <v/>
      </c>
      <c r="Y55" s="118" t="str">
        <f t="shared" si="7"/>
        <v/>
      </c>
      <c r="Z55" s="118" t="str">
        <f t="shared" si="7"/>
        <v/>
      </c>
      <c r="AA55" s="118" t="str">
        <f t="shared" si="7"/>
        <v/>
      </c>
      <c r="AB55" s="118" t="str">
        <f t="shared" si="7"/>
        <v/>
      </c>
      <c r="AC55" s="118" t="str">
        <f t="shared" si="7"/>
        <v/>
      </c>
      <c r="AD55" s="118" t="str">
        <f t="shared" si="7"/>
        <v/>
      </c>
      <c r="AE55" s="118" t="str">
        <f t="shared" si="7"/>
        <v/>
      </c>
      <c r="AF55" s="118" t="str">
        <f t="shared" si="7"/>
        <v/>
      </c>
      <c r="AG55" s="118" t="str">
        <f t="shared" si="7"/>
        <v/>
      </c>
      <c r="AH55" s="118" t="str">
        <f t="shared" si="7"/>
        <v/>
      </c>
      <c r="AI55" s="118" t="str">
        <f t="shared" si="7"/>
        <v/>
      </c>
    </row>
    <row r="56" spans="2:35" x14ac:dyDescent="0.25">
      <c r="B56" s="133"/>
      <c r="C56" s="133"/>
      <c r="D56" s="133"/>
      <c r="E56" s="133"/>
      <c r="F56" s="133"/>
      <c r="G56" s="133"/>
      <c r="I56" s="118" t="str">
        <f t="shared" ref="I56:AI57" si="8">IF(I18=1,I$1,"")</f>
        <v/>
      </c>
      <c r="J56" s="118" t="str">
        <f t="shared" si="8"/>
        <v/>
      </c>
      <c r="K56" s="118" t="str">
        <f t="shared" si="8"/>
        <v/>
      </c>
      <c r="L56" s="118" t="str">
        <f t="shared" si="8"/>
        <v/>
      </c>
      <c r="M56" s="118" t="str">
        <f t="shared" si="8"/>
        <v/>
      </c>
      <c r="N56" s="118" t="str">
        <f t="shared" si="8"/>
        <v/>
      </c>
      <c r="O56" s="118">
        <f t="shared" si="8"/>
        <v>2</v>
      </c>
      <c r="P56" s="118">
        <f t="shared" si="8"/>
        <v>1.9</v>
      </c>
      <c r="Q56" s="118">
        <f t="shared" si="8"/>
        <v>1.8000000000000003</v>
      </c>
      <c r="R56" s="118" t="str">
        <f t="shared" si="8"/>
        <v/>
      </c>
      <c r="S56" s="118" t="str">
        <f t="shared" si="8"/>
        <v/>
      </c>
      <c r="T56" s="118" t="str">
        <f t="shared" si="8"/>
        <v/>
      </c>
      <c r="U56" s="118" t="str">
        <f t="shared" si="8"/>
        <v/>
      </c>
      <c r="V56" s="118" t="str">
        <f t="shared" si="8"/>
        <v/>
      </c>
      <c r="W56" s="118" t="str">
        <f t="shared" si="8"/>
        <v/>
      </c>
      <c r="X56" s="118" t="str">
        <f t="shared" si="8"/>
        <v/>
      </c>
      <c r="Y56" s="118" t="str">
        <f t="shared" si="8"/>
        <v/>
      </c>
      <c r="Z56" s="118" t="str">
        <f t="shared" si="8"/>
        <v/>
      </c>
      <c r="AA56" s="118" t="str">
        <f t="shared" si="8"/>
        <v/>
      </c>
      <c r="AB56" s="118" t="str">
        <f t="shared" si="8"/>
        <v/>
      </c>
      <c r="AC56" s="118" t="str">
        <f t="shared" si="8"/>
        <v/>
      </c>
      <c r="AD56" s="118" t="str">
        <f t="shared" si="8"/>
        <v/>
      </c>
      <c r="AE56" s="118" t="str">
        <f t="shared" si="8"/>
        <v/>
      </c>
      <c r="AF56" s="118" t="str">
        <f t="shared" si="8"/>
        <v/>
      </c>
      <c r="AG56" s="118" t="str">
        <f t="shared" si="8"/>
        <v/>
      </c>
      <c r="AH56" s="118" t="str">
        <f t="shared" si="8"/>
        <v/>
      </c>
      <c r="AI56" s="118" t="str">
        <f t="shared" si="8"/>
        <v/>
      </c>
    </row>
    <row r="57" spans="2:35" x14ac:dyDescent="0.25">
      <c r="B57" s="133"/>
      <c r="C57" s="133"/>
      <c r="D57" s="133"/>
      <c r="E57" s="133"/>
      <c r="F57" s="133"/>
      <c r="G57" s="133"/>
      <c r="I57" s="118" t="str">
        <f t="shared" si="8"/>
        <v/>
      </c>
      <c r="J57" s="118" t="str">
        <f t="shared" si="8"/>
        <v/>
      </c>
      <c r="K57" s="118" t="str">
        <f t="shared" si="8"/>
        <v/>
      </c>
      <c r="L57" s="118" t="str">
        <f t="shared" si="8"/>
        <v/>
      </c>
      <c r="M57" s="118">
        <f t="shared" si="8"/>
        <v>2.2000000000000002</v>
      </c>
      <c r="N57" s="118">
        <f t="shared" si="8"/>
        <v>2.1</v>
      </c>
      <c r="O57" s="118">
        <f t="shared" si="8"/>
        <v>2</v>
      </c>
      <c r="P57" s="118">
        <f t="shared" si="8"/>
        <v>1.9</v>
      </c>
      <c r="Q57" s="118">
        <f t="shared" si="8"/>
        <v>1.8000000000000003</v>
      </c>
      <c r="R57" s="118" t="str">
        <f t="shared" si="8"/>
        <v/>
      </c>
      <c r="S57" s="118" t="str">
        <f t="shared" si="8"/>
        <v/>
      </c>
      <c r="T57" s="118" t="str">
        <f t="shared" si="8"/>
        <v/>
      </c>
      <c r="U57" s="118" t="str">
        <f t="shared" si="8"/>
        <v/>
      </c>
      <c r="V57" s="118" t="str">
        <f t="shared" si="8"/>
        <v/>
      </c>
      <c r="W57" s="118" t="str">
        <f t="shared" si="8"/>
        <v/>
      </c>
      <c r="X57" s="118" t="str">
        <f t="shared" si="8"/>
        <v/>
      </c>
      <c r="Y57" s="118" t="str">
        <f t="shared" si="8"/>
        <v/>
      </c>
      <c r="Z57" s="118" t="str">
        <f t="shared" si="8"/>
        <v/>
      </c>
      <c r="AA57" s="118" t="str">
        <f t="shared" si="8"/>
        <v/>
      </c>
      <c r="AB57" s="118" t="str">
        <f t="shared" si="8"/>
        <v/>
      </c>
      <c r="AC57" s="118" t="str">
        <f t="shared" si="8"/>
        <v/>
      </c>
      <c r="AD57" s="118" t="str">
        <f t="shared" si="8"/>
        <v/>
      </c>
      <c r="AE57" s="118" t="str">
        <f t="shared" si="8"/>
        <v/>
      </c>
      <c r="AF57" s="118" t="str">
        <f t="shared" si="8"/>
        <v/>
      </c>
      <c r="AG57" s="118" t="str">
        <f t="shared" si="8"/>
        <v/>
      </c>
      <c r="AH57" s="118" t="str">
        <f t="shared" si="8"/>
        <v/>
      </c>
      <c r="AI57" s="118" t="str">
        <f t="shared" si="8"/>
        <v/>
      </c>
    </row>
    <row r="58" spans="2:35" x14ac:dyDescent="0.25">
      <c r="B58" s="133"/>
      <c r="C58" s="133"/>
      <c r="D58" s="133"/>
      <c r="E58" s="133"/>
      <c r="F58" s="133"/>
      <c r="G58" s="133"/>
    </row>
    <row r="59" spans="2:35" x14ac:dyDescent="0.25">
      <c r="B59" s="133"/>
      <c r="C59" s="133"/>
      <c r="D59" s="133"/>
      <c r="E59" s="133"/>
      <c r="F59" s="133"/>
      <c r="G59" s="133"/>
    </row>
    <row r="60" spans="2:35" x14ac:dyDescent="0.25">
      <c r="B60" s="133"/>
      <c r="C60" s="133"/>
      <c r="D60" s="133"/>
      <c r="E60" s="133"/>
      <c r="F60" s="133"/>
      <c r="G60" s="133"/>
    </row>
    <row r="61" spans="2:35" x14ac:dyDescent="0.25">
      <c r="B61" s="133"/>
      <c r="C61" s="133"/>
      <c r="D61" s="133"/>
      <c r="E61" s="133"/>
      <c r="F61" s="133"/>
      <c r="G61" s="133"/>
    </row>
  </sheetData>
  <mergeCells count="2">
    <mergeCell ref="H23:O23"/>
    <mergeCell ref="P23:W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R47"/>
  <sheetViews>
    <sheetView showGridLines="0" topLeftCell="A13" zoomScaleNormal="100" workbookViewId="0">
      <selection activeCell="Z20" sqref="Z20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8" width="8.83203125" style="48"/>
    <col min="9" max="9" width="11.83203125" style="48" bestFit="1" customWidth="1"/>
    <col min="10" max="10" width="9.83203125" style="15" bestFit="1" customWidth="1"/>
    <col min="11" max="11" width="12.5" style="15" customWidth="1"/>
    <col min="12" max="13" width="8.83203125" style="15"/>
    <col min="14" max="14" width="8.83203125" style="48"/>
    <col min="15" max="15" width="8.83203125" style="1"/>
    <col min="16" max="16" width="9.6640625" style="48" bestFit="1" customWidth="1"/>
    <col min="17" max="16384" width="8.83203125" style="48"/>
  </cols>
  <sheetData>
    <row r="1" spans="2:18" ht="13.15" customHeight="1" x14ac:dyDescent="0.2">
      <c r="B1" s="79" t="s">
        <v>12</v>
      </c>
    </row>
    <row r="2" spans="2:18" ht="13.15" customHeight="1" x14ac:dyDescent="0.2">
      <c r="B2" s="134" t="s">
        <v>47</v>
      </c>
      <c r="C2" s="134"/>
      <c r="D2" s="134"/>
      <c r="E2" s="134"/>
      <c r="F2" s="134"/>
      <c r="G2" s="134"/>
      <c r="H2" s="134"/>
      <c r="I2" s="134"/>
    </row>
    <row r="3" spans="2:18" ht="13.15" customHeight="1" x14ac:dyDescent="0.2"/>
    <row r="4" spans="2:18" ht="13.15" customHeight="1" thickBot="1" x14ac:dyDescent="0.25">
      <c r="K4" s="51"/>
      <c r="L4" s="52" t="s">
        <v>96</v>
      </c>
      <c r="M4" s="52" t="s">
        <v>95</v>
      </c>
      <c r="N4" s="52" t="s">
        <v>97</v>
      </c>
    </row>
    <row r="5" spans="2:18" ht="13.15" customHeight="1" x14ac:dyDescent="0.2">
      <c r="K5" s="50" t="s">
        <v>65</v>
      </c>
      <c r="L5" s="53">
        <v>2.62</v>
      </c>
      <c r="M5" s="53">
        <v>1.93</v>
      </c>
      <c r="N5" s="53">
        <v>1.26</v>
      </c>
      <c r="O5" s="88"/>
      <c r="P5" s="46"/>
      <c r="Q5" s="46"/>
      <c r="R5" s="46"/>
    </row>
    <row r="6" spans="2:18" ht="13.15" customHeight="1" x14ac:dyDescent="0.2">
      <c r="K6" s="68" t="s">
        <v>57</v>
      </c>
      <c r="L6" s="53">
        <v>6.54</v>
      </c>
      <c r="M6" s="53">
        <v>3.56</v>
      </c>
      <c r="N6" s="53">
        <v>2.62</v>
      </c>
      <c r="O6" s="88"/>
      <c r="P6" s="46"/>
      <c r="Q6" s="46"/>
      <c r="R6" s="46"/>
    </row>
    <row r="7" spans="2:18" ht="13.15" customHeight="1" x14ac:dyDescent="0.2">
      <c r="K7" s="68" t="s">
        <v>58</v>
      </c>
      <c r="L7" s="53">
        <v>14.81</v>
      </c>
      <c r="M7" s="53">
        <v>13.87</v>
      </c>
      <c r="N7" s="53">
        <v>11.18</v>
      </c>
      <c r="O7" s="88"/>
      <c r="P7" s="46"/>
      <c r="Q7" s="46"/>
      <c r="R7" s="46"/>
    </row>
    <row r="8" spans="2:18" ht="13.15" customHeight="1" x14ac:dyDescent="0.2">
      <c r="K8" s="50" t="s">
        <v>11</v>
      </c>
      <c r="L8" s="53">
        <v>25.42</v>
      </c>
      <c r="M8" s="53">
        <v>37.4</v>
      </c>
      <c r="N8" s="53">
        <v>59.81</v>
      </c>
      <c r="O8" s="88"/>
      <c r="P8" s="46"/>
      <c r="Q8" s="46"/>
      <c r="R8" s="46"/>
    </row>
    <row r="9" spans="2:18" ht="13.15" customHeight="1" x14ac:dyDescent="0.2">
      <c r="K9" s="50" t="s">
        <v>10</v>
      </c>
      <c r="L9" s="53">
        <v>29.53</v>
      </c>
      <c r="M9" s="53">
        <v>30.9</v>
      </c>
      <c r="N9" s="53">
        <v>20.21</v>
      </c>
      <c r="O9" s="88"/>
      <c r="P9" s="46"/>
      <c r="Q9" s="46"/>
      <c r="R9" s="46"/>
    </row>
    <row r="10" spans="2:18" ht="13.15" customHeight="1" x14ac:dyDescent="0.2">
      <c r="K10" s="50" t="s">
        <v>9</v>
      </c>
      <c r="L10" s="53">
        <v>14.27</v>
      </c>
      <c r="M10" s="53">
        <v>8.4600000000000009</v>
      </c>
      <c r="N10" s="53">
        <v>3.21</v>
      </c>
      <c r="O10" s="88"/>
      <c r="P10" s="46"/>
      <c r="Q10" s="46"/>
      <c r="R10" s="46"/>
    </row>
    <row r="11" spans="2:18" ht="13.15" customHeight="1" x14ac:dyDescent="0.2">
      <c r="K11" s="50" t="s">
        <v>8</v>
      </c>
      <c r="L11" s="53">
        <v>5.2</v>
      </c>
      <c r="M11" s="53">
        <v>2.86</v>
      </c>
      <c r="N11" s="53">
        <v>1.1200000000000001</v>
      </c>
      <c r="O11" s="88"/>
      <c r="P11" s="46"/>
      <c r="Q11" s="46"/>
      <c r="R11" s="46"/>
    </row>
    <row r="12" spans="2:18" ht="13.15" customHeight="1" x14ac:dyDescent="0.2">
      <c r="K12" s="50" t="s">
        <v>7</v>
      </c>
      <c r="L12" s="53">
        <v>1.24</v>
      </c>
      <c r="M12" s="53">
        <v>0.78</v>
      </c>
      <c r="N12" s="53">
        <v>0.41</v>
      </c>
      <c r="O12" s="88"/>
      <c r="P12" s="46"/>
      <c r="Q12" s="46"/>
      <c r="R12" s="46"/>
    </row>
    <row r="13" spans="2:18" ht="13.15" customHeight="1" x14ac:dyDescent="0.2">
      <c r="K13" s="50" t="s">
        <v>6</v>
      </c>
      <c r="L13" s="53">
        <v>0.26</v>
      </c>
      <c r="M13" s="53">
        <v>0.17</v>
      </c>
      <c r="N13" s="53">
        <v>0.12</v>
      </c>
      <c r="O13" s="88"/>
      <c r="P13" s="46"/>
      <c r="Q13" s="46"/>
      <c r="R13" s="46"/>
    </row>
    <row r="14" spans="2:18" ht="13.15" customHeight="1" x14ac:dyDescent="0.2">
      <c r="K14" s="50" t="s">
        <v>5</v>
      </c>
      <c r="L14" s="53">
        <v>0.08</v>
      </c>
      <c r="M14" s="53">
        <v>0.05</v>
      </c>
      <c r="N14" s="53">
        <v>0.04</v>
      </c>
      <c r="O14" s="88"/>
    </row>
    <row r="15" spans="2:18" ht="13.15" customHeight="1" x14ac:dyDescent="0.2">
      <c r="B15" s="89"/>
      <c r="K15" s="50" t="s">
        <v>4</v>
      </c>
      <c r="L15" s="53">
        <v>0.04</v>
      </c>
      <c r="M15" s="53">
        <v>0.02</v>
      </c>
      <c r="N15" s="53">
        <v>0.02</v>
      </c>
      <c r="O15" s="88"/>
    </row>
    <row r="16" spans="2:18" ht="13.15" customHeight="1" x14ac:dyDescent="0.2">
      <c r="B16" s="134"/>
      <c r="C16" s="134"/>
      <c r="D16" s="134"/>
      <c r="E16" s="134"/>
      <c r="F16" s="134"/>
      <c r="K16" s="54"/>
      <c r="L16" s="54"/>
      <c r="M16" s="54"/>
      <c r="N16" s="54"/>
      <c r="O16" s="88"/>
    </row>
    <row r="17" spans="1:16" ht="13.15" customHeight="1" x14ac:dyDescent="0.2">
      <c r="H17" s="1"/>
      <c r="K17" s="54"/>
      <c r="L17" s="54"/>
      <c r="M17" s="54"/>
      <c r="N17" s="54"/>
      <c r="O17" s="88"/>
    </row>
    <row r="18" spans="1:16" ht="13.15" customHeight="1" x14ac:dyDescent="0.2">
      <c r="K18" s="54"/>
      <c r="L18" s="54"/>
      <c r="M18" s="54"/>
      <c r="N18" s="54"/>
      <c r="O18" s="88"/>
      <c r="P18" s="46"/>
    </row>
    <row r="19" spans="1:16" ht="13.15" customHeight="1" thickBot="1" x14ac:dyDescent="0.25">
      <c r="H19" s="9"/>
      <c r="K19" s="51"/>
      <c r="L19" s="52" t="s">
        <v>96</v>
      </c>
      <c r="M19" s="52" t="s">
        <v>95</v>
      </c>
      <c r="N19" s="52" t="s">
        <v>97</v>
      </c>
      <c r="O19" s="88"/>
      <c r="P19" s="46"/>
    </row>
    <row r="20" spans="1:16" ht="13.15" customHeight="1" x14ac:dyDescent="0.2">
      <c r="K20" s="50" t="s">
        <v>65</v>
      </c>
      <c r="L20" s="53">
        <v>0.98</v>
      </c>
      <c r="M20" s="53">
        <v>0.96</v>
      </c>
      <c r="N20" s="53">
        <v>1.1399999999999999</v>
      </c>
      <c r="O20" s="88"/>
      <c r="P20" s="46"/>
    </row>
    <row r="21" spans="1:16" ht="13.15" customHeight="1" x14ac:dyDescent="0.2">
      <c r="K21" s="68" t="s">
        <v>57</v>
      </c>
      <c r="L21" s="53">
        <v>1.78</v>
      </c>
      <c r="M21" s="53">
        <v>1.49</v>
      </c>
      <c r="N21" s="53">
        <v>1.48</v>
      </c>
      <c r="O21" s="88"/>
      <c r="P21" s="46"/>
    </row>
    <row r="22" spans="1:16" ht="13.15" customHeight="1" x14ac:dyDescent="0.2">
      <c r="K22" s="68" t="s">
        <v>58</v>
      </c>
      <c r="L22" s="53">
        <v>4.16</v>
      </c>
      <c r="M22" s="53">
        <v>5.01</v>
      </c>
      <c r="N22" s="53">
        <v>5.91</v>
      </c>
      <c r="O22" s="88"/>
      <c r="P22" s="46"/>
    </row>
    <row r="23" spans="1:16" ht="13.15" customHeight="1" x14ac:dyDescent="0.2">
      <c r="K23" s="50" t="s">
        <v>11</v>
      </c>
      <c r="L23" s="53">
        <v>10.61</v>
      </c>
      <c r="M23" s="53">
        <v>13.4</v>
      </c>
      <c r="N23" s="53">
        <v>13.77</v>
      </c>
      <c r="O23" s="88"/>
      <c r="P23" s="46"/>
    </row>
    <row r="24" spans="1:16" ht="13.15" customHeight="1" x14ac:dyDescent="0.2">
      <c r="K24" s="50" t="s">
        <v>10</v>
      </c>
      <c r="L24" s="53">
        <v>20.72</v>
      </c>
      <c r="M24" s="53">
        <v>25.93</v>
      </c>
      <c r="N24" s="53">
        <v>29.65</v>
      </c>
      <c r="O24" s="88"/>
      <c r="P24" s="46"/>
    </row>
    <row r="25" spans="1:16" ht="13.15" customHeight="1" x14ac:dyDescent="0.2">
      <c r="K25" s="50" t="s">
        <v>9</v>
      </c>
      <c r="L25" s="53">
        <v>28.53</v>
      </c>
      <c r="M25" s="53">
        <v>28.22</v>
      </c>
      <c r="N25" s="53">
        <v>31.37</v>
      </c>
      <c r="O25" s="88"/>
      <c r="P25" s="46"/>
    </row>
    <row r="26" spans="1:16" ht="13.15" customHeight="1" x14ac:dyDescent="0.2">
      <c r="K26" s="50" t="s">
        <v>8</v>
      </c>
      <c r="L26" s="53">
        <v>18.350000000000001</v>
      </c>
      <c r="M26" s="53">
        <v>13.98</v>
      </c>
      <c r="N26" s="53">
        <v>11.75</v>
      </c>
      <c r="O26" s="88"/>
      <c r="P26" s="46"/>
    </row>
    <row r="27" spans="1:16" ht="13.15" customHeight="1" x14ac:dyDescent="0.2">
      <c r="B27" s="90"/>
      <c r="I27" s="9"/>
      <c r="K27" s="50" t="s">
        <v>7</v>
      </c>
      <c r="L27" s="53">
        <v>9.3800000000000008</v>
      </c>
      <c r="M27" s="53">
        <v>6.97</v>
      </c>
      <c r="N27" s="53">
        <v>3.55</v>
      </c>
      <c r="O27" s="88"/>
    </row>
    <row r="28" spans="1:16" ht="13.15" customHeight="1" x14ac:dyDescent="0.2">
      <c r="A28" s="2" t="s">
        <v>2</v>
      </c>
      <c r="B28" s="134"/>
      <c r="C28" s="134"/>
      <c r="D28" s="134"/>
      <c r="E28" s="134"/>
      <c r="F28" s="134"/>
      <c r="K28" s="50" t="s">
        <v>6</v>
      </c>
      <c r="L28" s="53">
        <v>3.91</v>
      </c>
      <c r="M28" s="53">
        <v>2.97</v>
      </c>
      <c r="N28" s="53">
        <v>1.1200000000000001</v>
      </c>
      <c r="O28" s="88"/>
    </row>
    <row r="29" spans="1:16" ht="13.15" customHeight="1" x14ac:dyDescent="0.2">
      <c r="K29" s="50" t="s">
        <v>5</v>
      </c>
      <c r="L29" s="53">
        <v>1.22</v>
      </c>
      <c r="M29" s="53">
        <v>0.7</v>
      </c>
      <c r="N29" s="53">
        <v>0.18</v>
      </c>
      <c r="O29" s="88"/>
    </row>
    <row r="30" spans="1:16" ht="13.15" customHeight="1" x14ac:dyDescent="0.2">
      <c r="K30" s="50" t="s">
        <v>4</v>
      </c>
      <c r="L30" s="53">
        <v>0.35</v>
      </c>
      <c r="M30" s="53">
        <v>0.36</v>
      </c>
      <c r="N30" s="53">
        <v>0.08</v>
      </c>
      <c r="O30" s="88"/>
    </row>
    <row r="31" spans="1:16" ht="13.15" customHeight="1" x14ac:dyDescent="0.2">
      <c r="K31" s="54"/>
      <c r="L31" s="54"/>
      <c r="M31" s="54"/>
      <c r="N31" s="54"/>
      <c r="O31" s="88"/>
      <c r="P31" s="47"/>
    </row>
    <row r="32" spans="1:16" ht="13.15" customHeight="1" x14ac:dyDescent="0.2">
      <c r="K32" s="55"/>
      <c r="L32" s="54"/>
      <c r="M32" s="54"/>
      <c r="N32" s="54"/>
      <c r="O32" s="88"/>
      <c r="P32" s="47"/>
    </row>
    <row r="33" spans="8:17" ht="13.15" customHeight="1" x14ac:dyDescent="0.2">
      <c r="K33" s="54"/>
      <c r="L33" s="54"/>
      <c r="M33" s="54"/>
      <c r="N33" s="54"/>
      <c r="O33" s="88"/>
      <c r="P33" s="47"/>
      <c r="Q33" s="47"/>
    </row>
    <row r="34" spans="8:17" ht="13.15" customHeight="1" x14ac:dyDescent="0.2">
      <c r="K34" s="54"/>
      <c r="L34" s="54"/>
      <c r="M34" s="54"/>
      <c r="N34" s="54"/>
      <c r="O34" s="88"/>
      <c r="P34" s="47"/>
      <c r="Q34" s="47"/>
    </row>
    <row r="35" spans="8:17" ht="13.15" customHeight="1" x14ac:dyDescent="0.2">
      <c r="H35" s="9"/>
      <c r="K35" s="54"/>
      <c r="L35" s="54"/>
      <c r="M35" s="54"/>
      <c r="N35" s="54"/>
      <c r="O35" s="88"/>
      <c r="P35" s="47"/>
      <c r="Q35" s="47"/>
    </row>
    <row r="36" spans="8:17" ht="13.15" customHeight="1" thickBot="1" x14ac:dyDescent="0.25">
      <c r="K36" s="51"/>
      <c r="L36" s="52" t="s">
        <v>96</v>
      </c>
      <c r="M36" s="52" t="s">
        <v>95</v>
      </c>
      <c r="N36" s="52" t="s">
        <v>97</v>
      </c>
      <c r="O36" s="88"/>
      <c r="P36" s="47"/>
      <c r="Q36" s="47"/>
    </row>
    <row r="37" spans="8:17" ht="13.15" customHeight="1" x14ac:dyDescent="0.2">
      <c r="K37" s="50" t="s">
        <v>65</v>
      </c>
      <c r="L37" s="56">
        <v>0.81</v>
      </c>
      <c r="M37" s="56">
        <v>0.57999999999999996</v>
      </c>
      <c r="N37" s="53">
        <v>0.75</v>
      </c>
      <c r="O37" s="88"/>
      <c r="P37" s="47"/>
      <c r="Q37" s="47"/>
    </row>
    <row r="38" spans="8:17" ht="13.15" customHeight="1" x14ac:dyDescent="0.2">
      <c r="K38" s="68" t="s">
        <v>57</v>
      </c>
      <c r="L38" s="56">
        <v>1.03</v>
      </c>
      <c r="M38" s="56">
        <v>1.08</v>
      </c>
      <c r="N38" s="53">
        <v>0.81</v>
      </c>
      <c r="O38" s="88"/>
      <c r="P38" s="47"/>
      <c r="Q38" s="47"/>
    </row>
    <row r="39" spans="8:17" ht="13.15" customHeight="1" x14ac:dyDescent="0.2">
      <c r="K39" s="68" t="s">
        <v>58</v>
      </c>
      <c r="L39" s="56">
        <v>3.19</v>
      </c>
      <c r="M39" s="56">
        <v>3.43</v>
      </c>
      <c r="N39" s="53">
        <v>2.87</v>
      </c>
      <c r="O39" s="88"/>
      <c r="P39" s="47"/>
      <c r="Q39" s="47"/>
    </row>
    <row r="40" spans="8:17" ht="13.15" customHeight="1" x14ac:dyDescent="0.2">
      <c r="K40" s="50" t="s">
        <v>11</v>
      </c>
      <c r="L40" s="56">
        <v>7.21</v>
      </c>
      <c r="M40" s="56">
        <v>9.8000000000000007</v>
      </c>
      <c r="N40" s="53">
        <v>9.01</v>
      </c>
      <c r="O40" s="88"/>
      <c r="P40" s="46"/>
      <c r="Q40" s="47"/>
    </row>
    <row r="41" spans="8:17" ht="13.15" customHeight="1" x14ac:dyDescent="0.2">
      <c r="K41" s="50" t="s">
        <v>10</v>
      </c>
      <c r="L41" s="56">
        <v>16.46</v>
      </c>
      <c r="M41" s="56">
        <v>18.829999999999998</v>
      </c>
      <c r="N41" s="53">
        <v>17.98</v>
      </c>
      <c r="O41" s="88"/>
      <c r="P41" s="46"/>
      <c r="Q41" s="47"/>
    </row>
    <row r="42" spans="8:17" ht="13.15" customHeight="1" x14ac:dyDescent="0.2">
      <c r="K42" s="50" t="s">
        <v>9</v>
      </c>
      <c r="L42" s="56">
        <v>26.73</v>
      </c>
      <c r="M42" s="56">
        <v>28.51</v>
      </c>
      <c r="N42" s="53">
        <v>33.22</v>
      </c>
    </row>
    <row r="43" spans="8:17" ht="13.15" customHeight="1" x14ac:dyDescent="0.2">
      <c r="K43" s="50" t="s">
        <v>8</v>
      </c>
      <c r="L43" s="56">
        <v>27.79</v>
      </c>
      <c r="M43" s="56">
        <v>22.38</v>
      </c>
      <c r="N43" s="53">
        <v>22.97</v>
      </c>
    </row>
    <row r="44" spans="8:17" ht="13.15" customHeight="1" x14ac:dyDescent="0.2">
      <c r="K44" s="50" t="s">
        <v>7</v>
      </c>
      <c r="L44" s="56">
        <v>11.01</v>
      </c>
      <c r="M44" s="56">
        <v>9.94</v>
      </c>
      <c r="N44" s="53">
        <v>8.1999999999999993</v>
      </c>
    </row>
    <row r="45" spans="8:17" ht="13.15" customHeight="1" x14ac:dyDescent="0.2">
      <c r="K45" s="50" t="s">
        <v>6</v>
      </c>
      <c r="L45" s="56">
        <v>3.62</v>
      </c>
      <c r="M45" s="56">
        <v>3.39</v>
      </c>
      <c r="N45" s="53">
        <v>2.63</v>
      </c>
    </row>
    <row r="46" spans="8:17" ht="13.15" customHeight="1" x14ac:dyDescent="0.2">
      <c r="K46" s="50" t="s">
        <v>5</v>
      </c>
      <c r="L46" s="56">
        <v>1.45</v>
      </c>
      <c r="M46" s="56">
        <v>1.34</v>
      </c>
      <c r="N46" s="53">
        <v>1.08</v>
      </c>
    </row>
    <row r="47" spans="8:17" ht="13.15" customHeight="1" x14ac:dyDescent="0.2">
      <c r="K47" s="50" t="s">
        <v>4</v>
      </c>
      <c r="L47" s="56">
        <v>0.71</v>
      </c>
      <c r="M47" s="56">
        <v>0.71</v>
      </c>
      <c r="N47" s="53">
        <v>0.48</v>
      </c>
    </row>
  </sheetData>
  <mergeCells count="3">
    <mergeCell ref="B2:I2"/>
    <mergeCell ref="B16:F16"/>
    <mergeCell ref="B28:F28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B1:N96"/>
  <sheetViews>
    <sheetView showGridLines="0" zoomScaleNormal="100" workbookViewId="0">
      <selection activeCell="J22" sqref="J22"/>
    </sheetView>
  </sheetViews>
  <sheetFormatPr defaultColWidth="9.33203125" defaultRowHeight="12.75" customHeight="1" x14ac:dyDescent="0.2"/>
  <cols>
    <col min="1" max="10" width="9.33203125" style="67"/>
    <col min="11" max="11" width="14.5" style="67" bestFit="1" customWidth="1"/>
    <col min="12" max="12" width="14" style="67" bestFit="1" customWidth="1"/>
    <col min="13" max="13" width="28.6640625" style="67" bestFit="1" customWidth="1"/>
    <col min="14" max="14" width="9.33203125" style="67" customWidth="1"/>
    <col min="15" max="16384" width="9.33203125" style="67"/>
  </cols>
  <sheetData>
    <row r="1" spans="2:14" ht="13.15" customHeight="1" x14ac:dyDescent="0.2">
      <c r="B1" s="91" t="s">
        <v>29</v>
      </c>
      <c r="K1" s="5"/>
      <c r="M1" s="6"/>
      <c r="N1" s="6"/>
    </row>
    <row r="2" spans="2:14" ht="13.15" customHeight="1" thickBot="1" x14ac:dyDescent="0.25">
      <c r="B2" s="92" t="s">
        <v>32</v>
      </c>
      <c r="J2" s="19"/>
      <c r="K2" s="18" t="s">
        <v>24</v>
      </c>
      <c r="L2" s="18" t="s">
        <v>25</v>
      </c>
      <c r="M2" s="18" t="s">
        <v>26</v>
      </c>
    </row>
    <row r="3" spans="2:14" ht="12.75" customHeight="1" x14ac:dyDescent="0.2">
      <c r="J3" s="20">
        <v>36161</v>
      </c>
      <c r="K3" s="63">
        <v>1.86</v>
      </c>
      <c r="L3" s="66">
        <v>1.9</v>
      </c>
      <c r="M3" s="66">
        <v>1.81</v>
      </c>
      <c r="N3" s="66"/>
    </row>
    <row r="4" spans="2:14" ht="12.75" customHeight="1" x14ac:dyDescent="0.2">
      <c r="J4" s="20">
        <v>36251</v>
      </c>
      <c r="K4" s="93"/>
      <c r="L4" s="94"/>
      <c r="M4" s="94"/>
      <c r="N4" s="66"/>
    </row>
    <row r="5" spans="2:14" ht="12.75" customHeight="1" x14ac:dyDescent="0.2">
      <c r="J5" s="20">
        <v>36342</v>
      </c>
      <c r="K5" s="93"/>
      <c r="L5" s="94"/>
      <c r="M5" s="94"/>
      <c r="N5" s="66"/>
    </row>
    <row r="6" spans="2:14" ht="12.75" customHeight="1" x14ac:dyDescent="0.2">
      <c r="J6" s="20">
        <v>36434</v>
      </c>
      <c r="K6" s="93"/>
      <c r="L6" s="94"/>
      <c r="M6" s="94"/>
      <c r="N6" s="66"/>
    </row>
    <row r="7" spans="2:14" ht="12.75" customHeight="1" x14ac:dyDescent="0.2">
      <c r="J7" s="20">
        <v>36526</v>
      </c>
      <c r="K7" s="63">
        <v>1.77</v>
      </c>
      <c r="L7" s="66">
        <v>1.7</v>
      </c>
      <c r="M7" s="95">
        <v>1.81</v>
      </c>
      <c r="N7" s="66"/>
    </row>
    <row r="8" spans="2:14" ht="12.75" customHeight="1" x14ac:dyDescent="0.2">
      <c r="J8" s="20">
        <v>36617</v>
      </c>
      <c r="K8" s="93"/>
      <c r="L8" s="94"/>
      <c r="M8" s="94"/>
      <c r="N8" s="66"/>
    </row>
    <row r="9" spans="2:14" ht="12.75" customHeight="1" x14ac:dyDescent="0.2">
      <c r="J9" s="20">
        <v>36708</v>
      </c>
      <c r="K9" s="93"/>
      <c r="L9" s="94"/>
      <c r="M9" s="94"/>
      <c r="N9" s="66"/>
    </row>
    <row r="10" spans="2:14" ht="12.75" customHeight="1" x14ac:dyDescent="0.2">
      <c r="J10" s="20">
        <v>36800</v>
      </c>
      <c r="K10" s="93"/>
      <c r="L10" s="94"/>
      <c r="M10" s="94"/>
      <c r="N10" s="66"/>
    </row>
    <row r="11" spans="2:14" ht="12.75" customHeight="1" x14ac:dyDescent="0.2">
      <c r="J11" s="20">
        <v>36892</v>
      </c>
      <c r="K11" s="63">
        <v>1.81</v>
      </c>
      <c r="L11" s="66">
        <v>1.8</v>
      </c>
      <c r="M11" s="66">
        <v>1.82</v>
      </c>
      <c r="N11" s="66"/>
    </row>
    <row r="12" spans="2:14" ht="12.75" customHeight="1" x14ac:dyDescent="0.2">
      <c r="J12" s="20">
        <v>36982</v>
      </c>
      <c r="K12" s="63">
        <v>1.8</v>
      </c>
      <c r="L12" s="66">
        <v>1.8</v>
      </c>
      <c r="M12" s="66">
        <v>1.78</v>
      </c>
      <c r="N12" s="66"/>
    </row>
    <row r="13" spans="2:14" ht="12.75" customHeight="1" x14ac:dyDescent="0.2">
      <c r="J13" s="20">
        <v>37073</v>
      </c>
      <c r="K13" s="63">
        <v>1.81</v>
      </c>
      <c r="L13" s="66">
        <v>1.8</v>
      </c>
      <c r="M13" s="66">
        <v>1.8</v>
      </c>
      <c r="N13" s="66"/>
    </row>
    <row r="14" spans="2:14" ht="12.75" customHeight="1" x14ac:dyDescent="0.2">
      <c r="J14" s="20">
        <v>37165</v>
      </c>
      <c r="K14" s="63">
        <v>1.82</v>
      </c>
      <c r="L14" s="66">
        <v>1.8</v>
      </c>
      <c r="M14" s="66">
        <v>1.85</v>
      </c>
      <c r="N14" s="66"/>
    </row>
    <row r="15" spans="2:14" ht="12.75" customHeight="1" x14ac:dyDescent="0.2">
      <c r="J15" s="20">
        <v>37257</v>
      </c>
      <c r="K15" s="63">
        <v>1.85</v>
      </c>
      <c r="L15" s="66">
        <v>1.85</v>
      </c>
      <c r="M15" s="66">
        <v>1.83</v>
      </c>
      <c r="N15" s="66"/>
    </row>
    <row r="16" spans="2:14" ht="12.75" customHeight="1" x14ac:dyDescent="0.2">
      <c r="J16" s="20">
        <v>37347</v>
      </c>
      <c r="K16" s="63">
        <v>1.86</v>
      </c>
      <c r="L16" s="66">
        <v>1.8</v>
      </c>
      <c r="M16" s="66">
        <v>1.88</v>
      </c>
      <c r="N16" s="66"/>
    </row>
    <row r="17" spans="10:14" ht="12.75" customHeight="1" x14ac:dyDescent="0.2">
      <c r="J17" s="20">
        <v>37438</v>
      </c>
      <c r="K17" s="63">
        <v>1.85</v>
      </c>
      <c r="L17" s="66">
        <v>1.8</v>
      </c>
      <c r="M17" s="66">
        <v>1.81</v>
      </c>
      <c r="N17" s="66"/>
    </row>
    <row r="18" spans="10:14" ht="12.75" customHeight="1" x14ac:dyDescent="0.2">
      <c r="J18" s="20">
        <v>37530</v>
      </c>
      <c r="K18" s="63">
        <v>1.85</v>
      </c>
      <c r="L18" s="66">
        <v>1.8</v>
      </c>
      <c r="M18" s="66">
        <v>1.84</v>
      </c>
      <c r="N18" s="66"/>
    </row>
    <row r="19" spans="10:14" ht="12.75" customHeight="1" x14ac:dyDescent="0.2">
      <c r="J19" s="20">
        <v>37622</v>
      </c>
      <c r="K19" s="63">
        <v>1.9</v>
      </c>
      <c r="L19" s="66">
        <v>1.9</v>
      </c>
      <c r="M19" s="66">
        <v>1.87</v>
      </c>
      <c r="N19" s="66"/>
    </row>
    <row r="20" spans="10:14" ht="12.75" customHeight="1" x14ac:dyDescent="0.2">
      <c r="J20" s="20">
        <v>37712</v>
      </c>
      <c r="K20" s="63">
        <v>1.88</v>
      </c>
      <c r="L20" s="66">
        <v>1.85</v>
      </c>
      <c r="M20" s="66">
        <v>1.85</v>
      </c>
      <c r="N20" s="66"/>
    </row>
    <row r="21" spans="10:14" ht="12.75" customHeight="1" x14ac:dyDescent="0.2">
      <c r="J21" s="20">
        <v>37803</v>
      </c>
      <c r="K21" s="63">
        <v>1.88</v>
      </c>
      <c r="L21" s="66">
        <v>1.8</v>
      </c>
      <c r="M21" s="66">
        <v>1.87</v>
      </c>
      <c r="N21" s="66"/>
    </row>
    <row r="22" spans="10:14" ht="12.75" customHeight="1" x14ac:dyDescent="0.2">
      <c r="J22" s="20">
        <v>37895</v>
      </c>
      <c r="K22" s="63">
        <v>1.94</v>
      </c>
      <c r="L22" s="66">
        <v>1.9</v>
      </c>
      <c r="M22" s="66">
        <v>1.94</v>
      </c>
      <c r="N22" s="66"/>
    </row>
    <row r="23" spans="10:14" ht="12.75" customHeight="1" x14ac:dyDescent="0.2">
      <c r="J23" s="20">
        <v>37987</v>
      </c>
      <c r="K23" s="63">
        <v>1.92</v>
      </c>
      <c r="L23" s="66">
        <v>1.9</v>
      </c>
      <c r="M23" s="66">
        <v>1.84</v>
      </c>
      <c r="N23" s="66"/>
    </row>
    <row r="24" spans="10:14" ht="12.75" customHeight="1" x14ac:dyDescent="0.2">
      <c r="J24" s="20">
        <v>38078</v>
      </c>
      <c r="K24" s="63">
        <v>1.91</v>
      </c>
      <c r="L24" s="66">
        <v>1.9</v>
      </c>
      <c r="M24" s="66">
        <v>1.84</v>
      </c>
      <c r="N24" s="66"/>
    </row>
    <row r="25" spans="10:14" ht="12.75" customHeight="1" x14ac:dyDescent="0.2">
      <c r="J25" s="20">
        <v>38169</v>
      </c>
      <c r="K25" s="63">
        <v>1.92</v>
      </c>
      <c r="L25" s="66">
        <v>1.9</v>
      </c>
      <c r="M25" s="66">
        <v>1.9</v>
      </c>
      <c r="N25" s="66"/>
    </row>
    <row r="26" spans="10:14" ht="12.75" customHeight="1" x14ac:dyDescent="0.2">
      <c r="J26" s="20">
        <v>38261</v>
      </c>
      <c r="K26" s="63">
        <v>1.89</v>
      </c>
      <c r="L26" s="66">
        <v>1.9</v>
      </c>
      <c r="M26" s="66">
        <v>1.88</v>
      </c>
      <c r="N26" s="66"/>
    </row>
    <row r="27" spans="10:14" ht="12.75" customHeight="1" x14ac:dyDescent="0.2">
      <c r="J27" s="20">
        <v>38353</v>
      </c>
      <c r="K27" s="63">
        <v>1.9</v>
      </c>
      <c r="L27" s="66">
        <v>1.9</v>
      </c>
      <c r="M27" s="66">
        <v>1.85</v>
      </c>
      <c r="N27" s="66"/>
    </row>
    <row r="28" spans="10:14" ht="12.75" customHeight="1" x14ac:dyDescent="0.2">
      <c r="J28" s="20">
        <v>38443</v>
      </c>
      <c r="K28" s="63">
        <v>1.89</v>
      </c>
      <c r="L28" s="66">
        <v>1.9</v>
      </c>
      <c r="M28" s="66">
        <v>1.85</v>
      </c>
      <c r="N28" s="66"/>
    </row>
    <row r="29" spans="10:14" ht="12.75" customHeight="1" x14ac:dyDescent="0.2">
      <c r="J29" s="20">
        <v>38534</v>
      </c>
      <c r="K29" s="63">
        <v>1.94</v>
      </c>
      <c r="L29" s="66">
        <v>1.9</v>
      </c>
      <c r="M29" s="66">
        <v>1.89</v>
      </c>
      <c r="N29" s="66"/>
    </row>
    <row r="30" spans="10:14" ht="12.75" customHeight="1" x14ac:dyDescent="0.2">
      <c r="J30" s="20">
        <v>38626</v>
      </c>
      <c r="K30" s="63">
        <v>1.88</v>
      </c>
      <c r="L30" s="66">
        <v>1.9</v>
      </c>
      <c r="M30" s="66">
        <v>1.89</v>
      </c>
      <c r="N30" s="66"/>
    </row>
    <row r="31" spans="10:14" ht="12.75" customHeight="1" x14ac:dyDescent="0.2">
      <c r="J31" s="20">
        <v>38718</v>
      </c>
      <c r="K31" s="63">
        <v>1.9</v>
      </c>
      <c r="L31" s="66">
        <v>1.9</v>
      </c>
      <c r="M31" s="66">
        <v>1.9</v>
      </c>
      <c r="N31" s="66"/>
    </row>
    <row r="32" spans="10:14" ht="12.75" customHeight="1" x14ac:dyDescent="0.2">
      <c r="J32" s="20">
        <v>38808</v>
      </c>
      <c r="K32" s="63">
        <v>1.91</v>
      </c>
      <c r="L32" s="66">
        <v>1.9</v>
      </c>
      <c r="M32" s="66">
        <v>1.92</v>
      </c>
      <c r="N32" s="66"/>
    </row>
    <row r="33" spans="10:14" ht="12.75" customHeight="1" x14ac:dyDescent="0.2">
      <c r="J33" s="20">
        <v>38899</v>
      </c>
      <c r="K33" s="63">
        <v>1.92</v>
      </c>
      <c r="L33" s="66">
        <v>1.9</v>
      </c>
      <c r="M33" s="66">
        <v>1.89</v>
      </c>
      <c r="N33" s="66"/>
    </row>
    <row r="34" spans="10:14" ht="12.75" customHeight="1" x14ac:dyDescent="0.2">
      <c r="J34" s="20">
        <v>38991</v>
      </c>
      <c r="K34" s="63">
        <v>1.92</v>
      </c>
      <c r="L34" s="66">
        <v>1.9</v>
      </c>
      <c r="M34" s="66">
        <v>1.9</v>
      </c>
      <c r="N34" s="66"/>
    </row>
    <row r="35" spans="10:14" ht="12.75" customHeight="1" x14ac:dyDescent="0.2">
      <c r="J35" s="20">
        <v>39083</v>
      </c>
      <c r="K35" s="63">
        <v>1.91</v>
      </c>
      <c r="L35" s="66">
        <v>1.9</v>
      </c>
      <c r="M35" s="66">
        <v>1.9</v>
      </c>
      <c r="N35" s="66"/>
    </row>
    <row r="36" spans="10:14" ht="12.75" customHeight="1" x14ac:dyDescent="0.2">
      <c r="J36" s="20">
        <v>39173</v>
      </c>
      <c r="K36" s="63">
        <v>1.92</v>
      </c>
      <c r="L36" s="66">
        <v>1.9</v>
      </c>
      <c r="M36" s="66">
        <v>1.91</v>
      </c>
      <c r="N36" s="66"/>
    </row>
    <row r="37" spans="10:14" ht="12.75" customHeight="1" x14ac:dyDescent="0.2">
      <c r="J37" s="20">
        <v>39264</v>
      </c>
      <c r="K37" s="63">
        <v>1.95</v>
      </c>
      <c r="L37" s="66">
        <v>2</v>
      </c>
      <c r="M37" s="66">
        <v>1.91</v>
      </c>
      <c r="N37" s="66"/>
    </row>
    <row r="38" spans="10:14" ht="12.75" customHeight="1" x14ac:dyDescent="0.2">
      <c r="J38" s="20">
        <v>39356</v>
      </c>
      <c r="K38" s="63">
        <v>1.93</v>
      </c>
      <c r="L38" s="66">
        <v>1.95</v>
      </c>
      <c r="M38" s="66">
        <v>1.94</v>
      </c>
      <c r="N38" s="66"/>
    </row>
    <row r="39" spans="10:14" ht="12.75" customHeight="1" x14ac:dyDescent="0.2">
      <c r="J39" s="20">
        <v>39448</v>
      </c>
      <c r="K39" s="63">
        <v>1.95</v>
      </c>
      <c r="L39" s="66">
        <v>1.95</v>
      </c>
      <c r="M39" s="66">
        <v>1.94</v>
      </c>
      <c r="N39" s="66"/>
    </row>
    <row r="40" spans="10:14" ht="12.75" customHeight="1" x14ac:dyDescent="0.2">
      <c r="J40" s="20">
        <v>39539</v>
      </c>
      <c r="K40" s="63">
        <v>1.95</v>
      </c>
      <c r="L40" s="66">
        <v>2</v>
      </c>
      <c r="M40" s="66">
        <v>1.96</v>
      </c>
      <c r="N40" s="66"/>
    </row>
    <row r="41" spans="10:14" ht="12.75" customHeight="1" x14ac:dyDescent="0.2">
      <c r="J41" s="20">
        <v>39630</v>
      </c>
      <c r="K41" s="63">
        <v>2.0299999999999998</v>
      </c>
      <c r="L41" s="66">
        <v>2</v>
      </c>
      <c r="M41" s="66">
        <v>2.0499999999999998</v>
      </c>
      <c r="N41" s="66"/>
    </row>
    <row r="42" spans="10:14" ht="12.75" customHeight="1" x14ac:dyDescent="0.2">
      <c r="J42" s="20">
        <v>39722</v>
      </c>
      <c r="K42" s="63">
        <v>1.99</v>
      </c>
      <c r="L42" s="66">
        <v>2</v>
      </c>
      <c r="M42" s="66">
        <v>2.0299999999999998</v>
      </c>
      <c r="N42" s="66"/>
    </row>
    <row r="43" spans="10:14" ht="12.75" customHeight="1" x14ac:dyDescent="0.2">
      <c r="J43" s="20">
        <v>39814</v>
      </c>
      <c r="K43" s="63">
        <v>1.94</v>
      </c>
      <c r="L43" s="66">
        <v>2</v>
      </c>
      <c r="M43" s="66">
        <v>1.93</v>
      </c>
      <c r="N43" s="66"/>
    </row>
    <row r="44" spans="10:14" ht="12.75" customHeight="1" x14ac:dyDescent="0.2">
      <c r="J44" s="20">
        <v>39904</v>
      </c>
      <c r="K44" s="63">
        <v>1.93</v>
      </c>
      <c r="L44" s="66">
        <v>2</v>
      </c>
      <c r="M44" s="66">
        <v>1.93</v>
      </c>
      <c r="N44" s="66"/>
    </row>
    <row r="45" spans="10:14" ht="12.75" customHeight="1" x14ac:dyDescent="0.2">
      <c r="J45" s="20">
        <v>39995</v>
      </c>
      <c r="K45" s="63">
        <v>1.98</v>
      </c>
      <c r="L45" s="66">
        <v>2</v>
      </c>
      <c r="M45" s="66">
        <v>1.93</v>
      </c>
      <c r="N45" s="66"/>
    </row>
    <row r="46" spans="10:14" ht="12.75" customHeight="1" x14ac:dyDescent="0.2">
      <c r="J46" s="20">
        <v>40087</v>
      </c>
      <c r="K46" s="63">
        <v>1.92</v>
      </c>
      <c r="L46" s="66">
        <v>2</v>
      </c>
      <c r="M46" s="66">
        <v>1.87</v>
      </c>
      <c r="N46" s="66"/>
    </row>
    <row r="47" spans="10:14" ht="12.75" customHeight="1" x14ac:dyDescent="0.2">
      <c r="J47" s="20">
        <v>40179</v>
      </c>
      <c r="K47" s="63">
        <v>1.91</v>
      </c>
      <c r="L47" s="66">
        <v>1.9</v>
      </c>
      <c r="M47" s="66">
        <v>1.84</v>
      </c>
      <c r="N47" s="66"/>
    </row>
    <row r="48" spans="10:14" ht="12.75" customHeight="1" x14ac:dyDescent="0.2">
      <c r="J48" s="20">
        <v>40269</v>
      </c>
      <c r="K48" s="63">
        <v>1.91</v>
      </c>
      <c r="L48" s="66">
        <v>1.9</v>
      </c>
      <c r="M48" s="66">
        <v>1.84</v>
      </c>
      <c r="N48" s="66"/>
    </row>
    <row r="49" spans="10:14" ht="12.75" customHeight="1" x14ac:dyDescent="0.2">
      <c r="J49" s="20">
        <v>40360</v>
      </c>
      <c r="K49" s="63">
        <v>1.95</v>
      </c>
      <c r="L49" s="66">
        <v>1.9</v>
      </c>
      <c r="M49" s="66">
        <v>1.85</v>
      </c>
      <c r="N49" s="66"/>
    </row>
    <row r="50" spans="10:14" ht="12.75" customHeight="1" x14ac:dyDescent="0.2">
      <c r="J50" s="20">
        <v>40452</v>
      </c>
      <c r="K50" s="63">
        <v>1.9</v>
      </c>
      <c r="L50" s="66">
        <v>1.9</v>
      </c>
      <c r="M50" s="66">
        <v>1.85</v>
      </c>
      <c r="N50" s="66"/>
    </row>
    <row r="51" spans="10:14" ht="12.75" customHeight="1" x14ac:dyDescent="0.2">
      <c r="J51" s="20">
        <v>40544</v>
      </c>
      <c r="K51" s="63">
        <v>1.95</v>
      </c>
      <c r="L51" s="66">
        <v>2</v>
      </c>
      <c r="M51" s="66">
        <v>1.91</v>
      </c>
      <c r="N51" s="66"/>
    </row>
    <row r="52" spans="10:14" ht="12.75" customHeight="1" x14ac:dyDescent="0.2">
      <c r="J52" s="20">
        <v>40634</v>
      </c>
      <c r="K52" s="63">
        <v>1.96</v>
      </c>
      <c r="L52" s="66">
        <v>2</v>
      </c>
      <c r="M52" s="66">
        <v>1.93</v>
      </c>
      <c r="N52" s="66"/>
    </row>
    <row r="53" spans="10:14" ht="12.75" customHeight="1" x14ac:dyDescent="0.2">
      <c r="J53" s="20">
        <v>40725</v>
      </c>
      <c r="K53" s="63">
        <v>2.0099999999999998</v>
      </c>
      <c r="L53" s="66">
        <v>2</v>
      </c>
      <c r="M53" s="66">
        <v>1.96</v>
      </c>
      <c r="N53" s="66"/>
    </row>
    <row r="54" spans="10:14" ht="12.75" customHeight="1" x14ac:dyDescent="0.2">
      <c r="J54" s="20">
        <v>40817</v>
      </c>
      <c r="K54" s="63">
        <v>2.0099999999999998</v>
      </c>
      <c r="L54" s="66">
        <v>2</v>
      </c>
      <c r="M54" s="66">
        <v>1.92</v>
      </c>
      <c r="N54" s="66"/>
    </row>
    <row r="55" spans="10:14" ht="12.75" customHeight="1" x14ac:dyDescent="0.2">
      <c r="J55" s="20">
        <v>40909</v>
      </c>
      <c r="K55" s="63">
        <v>1.98</v>
      </c>
      <c r="L55" s="66">
        <v>2</v>
      </c>
      <c r="M55" s="66">
        <v>1.87</v>
      </c>
      <c r="N55" s="66"/>
    </row>
    <row r="56" spans="10:14" ht="12.75" customHeight="1" x14ac:dyDescent="0.2">
      <c r="J56" s="20">
        <v>41000</v>
      </c>
      <c r="K56" s="63">
        <v>1.99</v>
      </c>
      <c r="L56" s="66">
        <v>2</v>
      </c>
      <c r="M56" s="66">
        <v>1.91</v>
      </c>
      <c r="N56" s="66"/>
    </row>
    <row r="57" spans="10:14" ht="12.75" customHeight="1" x14ac:dyDescent="0.2">
      <c r="J57" s="20">
        <v>41091</v>
      </c>
      <c r="K57" s="63">
        <v>2.02</v>
      </c>
      <c r="L57" s="66">
        <v>2</v>
      </c>
      <c r="M57" s="66">
        <v>1.95</v>
      </c>
      <c r="N57" s="66"/>
    </row>
    <row r="58" spans="10:14" ht="12.75" customHeight="1" x14ac:dyDescent="0.2">
      <c r="J58" s="20">
        <v>41183</v>
      </c>
      <c r="K58" s="63">
        <v>1.98</v>
      </c>
      <c r="L58" s="66">
        <v>2</v>
      </c>
      <c r="M58" s="66">
        <v>1.95</v>
      </c>
      <c r="N58" s="66"/>
    </row>
    <row r="59" spans="10:14" ht="12.75" customHeight="1" x14ac:dyDescent="0.2">
      <c r="J59" s="20">
        <v>41275</v>
      </c>
      <c r="K59" s="63">
        <v>1.98</v>
      </c>
      <c r="L59" s="66">
        <v>2</v>
      </c>
      <c r="M59" s="66">
        <v>1.94</v>
      </c>
      <c r="N59" s="66"/>
    </row>
    <row r="60" spans="10:14" ht="12.75" customHeight="1" x14ac:dyDescent="0.2">
      <c r="J60" s="20">
        <v>41365</v>
      </c>
      <c r="K60" s="63">
        <v>1.97</v>
      </c>
      <c r="L60" s="66">
        <v>1.95</v>
      </c>
      <c r="M60" s="66">
        <v>1.94</v>
      </c>
      <c r="N60" s="66"/>
    </row>
    <row r="61" spans="10:14" ht="12.75" customHeight="1" x14ac:dyDescent="0.2">
      <c r="J61" s="20">
        <v>41456</v>
      </c>
      <c r="K61" s="63">
        <v>1.95</v>
      </c>
      <c r="L61" s="66">
        <v>1.9</v>
      </c>
      <c r="M61" s="66">
        <v>1.89</v>
      </c>
      <c r="N61" s="66"/>
    </row>
    <row r="62" spans="10:14" ht="12.75" customHeight="1" x14ac:dyDescent="0.2">
      <c r="J62" s="20">
        <v>41548</v>
      </c>
      <c r="K62" s="63">
        <v>1.93</v>
      </c>
      <c r="L62" s="66">
        <v>2</v>
      </c>
      <c r="M62" s="66">
        <v>1.84</v>
      </c>
      <c r="N62" s="66"/>
    </row>
    <row r="63" spans="10:14" ht="12.75" customHeight="1" x14ac:dyDescent="0.2">
      <c r="J63" s="20">
        <v>41640</v>
      </c>
      <c r="K63" s="63">
        <v>1.87</v>
      </c>
      <c r="L63" s="66">
        <v>1.9</v>
      </c>
      <c r="M63" s="66">
        <v>1.79</v>
      </c>
      <c r="N63" s="66"/>
    </row>
    <row r="64" spans="10:14" ht="12.75" customHeight="1" x14ac:dyDescent="0.2">
      <c r="J64" s="20">
        <v>41730</v>
      </c>
      <c r="K64" s="63">
        <v>1.85</v>
      </c>
      <c r="L64" s="66">
        <v>1.9</v>
      </c>
      <c r="M64" s="66">
        <v>1.76</v>
      </c>
      <c r="N64" s="66"/>
    </row>
    <row r="65" spans="10:14" ht="12.75" customHeight="1" x14ac:dyDescent="0.2">
      <c r="J65" s="20">
        <v>41821</v>
      </c>
      <c r="K65" s="63">
        <v>1.86</v>
      </c>
      <c r="L65" s="66">
        <v>1.9</v>
      </c>
      <c r="M65" s="66">
        <v>1.76</v>
      </c>
      <c r="N65" s="66"/>
    </row>
    <row r="66" spans="10:14" ht="12.75" customHeight="1" x14ac:dyDescent="0.2">
      <c r="J66" s="20">
        <v>41913</v>
      </c>
      <c r="K66" s="63">
        <v>1.8</v>
      </c>
      <c r="L66" s="66">
        <v>1.8</v>
      </c>
      <c r="M66" s="66">
        <v>1.69</v>
      </c>
      <c r="N66" s="66"/>
    </row>
    <row r="67" spans="10:14" ht="12.75" customHeight="1" x14ac:dyDescent="0.2">
      <c r="J67" s="20">
        <v>42005</v>
      </c>
      <c r="K67" s="63">
        <v>1.77</v>
      </c>
      <c r="L67" s="66">
        <v>1.8</v>
      </c>
      <c r="M67" s="66">
        <v>1.69</v>
      </c>
      <c r="N67" s="66"/>
    </row>
    <row r="68" spans="10:14" ht="12.75" customHeight="1" x14ac:dyDescent="0.2">
      <c r="J68" s="20">
        <v>42095</v>
      </c>
      <c r="K68" s="63">
        <v>1.84</v>
      </c>
      <c r="L68" s="66">
        <v>1.85</v>
      </c>
      <c r="M68" s="66">
        <v>1.75</v>
      </c>
      <c r="N68" s="66"/>
    </row>
    <row r="69" spans="10:14" ht="12.75" customHeight="1" x14ac:dyDescent="0.2">
      <c r="J69" s="20">
        <v>42186</v>
      </c>
      <c r="K69" s="63">
        <v>1.86</v>
      </c>
      <c r="L69" s="66">
        <v>1.9</v>
      </c>
      <c r="M69" s="66">
        <v>1.7</v>
      </c>
      <c r="N69" s="66"/>
    </row>
    <row r="70" spans="10:14" ht="12.75" customHeight="1" x14ac:dyDescent="0.2">
      <c r="J70" s="20">
        <v>42278</v>
      </c>
      <c r="K70" s="63">
        <v>1.86</v>
      </c>
      <c r="L70" s="66">
        <v>1.9</v>
      </c>
      <c r="M70" s="66">
        <v>1.74</v>
      </c>
      <c r="N70" s="66"/>
    </row>
    <row r="71" spans="10:14" ht="12.75" customHeight="1" x14ac:dyDescent="0.2">
      <c r="J71" s="20">
        <v>42370</v>
      </c>
      <c r="K71" s="63">
        <v>1.8</v>
      </c>
      <c r="L71" s="66">
        <v>1.85</v>
      </c>
      <c r="M71" s="66">
        <v>1.65</v>
      </c>
      <c r="N71" s="66"/>
    </row>
    <row r="72" spans="10:14" ht="12.75" customHeight="1" x14ac:dyDescent="0.2">
      <c r="J72" s="20">
        <v>42461</v>
      </c>
      <c r="K72" s="63">
        <v>1.81</v>
      </c>
      <c r="L72" s="66">
        <v>1.8</v>
      </c>
      <c r="M72" s="66">
        <v>1.69</v>
      </c>
      <c r="N72" s="66"/>
    </row>
    <row r="73" spans="10:14" ht="12.75" customHeight="1" x14ac:dyDescent="0.2">
      <c r="J73" s="20">
        <v>42552</v>
      </c>
      <c r="K73" s="63">
        <v>1.8</v>
      </c>
      <c r="L73" s="66">
        <v>1.8</v>
      </c>
      <c r="M73" s="66">
        <v>1.68</v>
      </c>
      <c r="N73" s="66"/>
    </row>
    <row r="74" spans="10:14" ht="12.75" customHeight="1" x14ac:dyDescent="0.2">
      <c r="J74" s="20">
        <v>42644</v>
      </c>
      <c r="K74" s="63">
        <v>1.83</v>
      </c>
      <c r="L74" s="66">
        <v>1.8</v>
      </c>
      <c r="M74" s="66">
        <v>1.69</v>
      </c>
      <c r="N74" s="66"/>
    </row>
    <row r="75" spans="10:14" ht="12.75" customHeight="1" x14ac:dyDescent="0.2">
      <c r="J75" s="20">
        <v>42736</v>
      </c>
      <c r="K75" s="63">
        <v>1.82</v>
      </c>
      <c r="L75" s="66">
        <v>1.8</v>
      </c>
      <c r="M75" s="66">
        <v>1.68</v>
      </c>
      <c r="N75" s="66"/>
    </row>
    <row r="76" spans="10:14" ht="12.75" customHeight="1" x14ac:dyDescent="0.2">
      <c r="J76" s="20">
        <v>42826</v>
      </c>
      <c r="K76" s="63">
        <v>1.8</v>
      </c>
      <c r="L76" s="66">
        <v>1.8</v>
      </c>
      <c r="M76" s="66">
        <v>1.7</v>
      </c>
      <c r="N76" s="66"/>
    </row>
    <row r="77" spans="10:14" ht="12.75" customHeight="1" x14ac:dyDescent="0.2">
      <c r="J77" s="20">
        <v>42917</v>
      </c>
      <c r="K77" s="63">
        <v>1.83</v>
      </c>
      <c r="L77" s="66">
        <v>1.85</v>
      </c>
      <c r="M77" s="66">
        <v>1.73</v>
      </c>
      <c r="N77" s="66"/>
    </row>
    <row r="78" spans="10:14" ht="12.75" customHeight="1" x14ac:dyDescent="0.2">
      <c r="J78" s="20">
        <v>43009</v>
      </c>
      <c r="K78" s="63">
        <v>1.88</v>
      </c>
      <c r="L78" s="66">
        <v>1.9</v>
      </c>
      <c r="M78" s="66">
        <v>1.76</v>
      </c>
      <c r="N78" s="66"/>
    </row>
    <row r="79" spans="10:14" ht="12.75" customHeight="1" x14ac:dyDescent="0.2">
      <c r="J79" s="20">
        <v>43101</v>
      </c>
      <c r="K79" s="63">
        <v>1.85</v>
      </c>
      <c r="L79" s="66">
        <v>1.8</v>
      </c>
      <c r="M79" s="66">
        <v>1.78</v>
      </c>
      <c r="N79" s="66"/>
    </row>
    <row r="80" spans="10:14" ht="12.75" customHeight="1" x14ac:dyDescent="0.2">
      <c r="J80" s="20">
        <v>43191</v>
      </c>
      <c r="K80" s="63">
        <v>1.87</v>
      </c>
      <c r="L80" s="66">
        <v>1.9</v>
      </c>
      <c r="M80" s="66">
        <v>1.78</v>
      </c>
      <c r="N80" s="66"/>
    </row>
    <row r="81" spans="10:14" ht="12.75" customHeight="1" x14ac:dyDescent="0.2">
      <c r="J81" s="20">
        <v>43282</v>
      </c>
      <c r="K81" s="63">
        <v>1.88</v>
      </c>
      <c r="L81" s="66">
        <v>1.9</v>
      </c>
      <c r="M81" s="66">
        <v>1.79</v>
      </c>
      <c r="N81" s="66"/>
    </row>
    <row r="82" spans="10:14" ht="12.75" customHeight="1" x14ac:dyDescent="0.2">
      <c r="J82" s="20">
        <v>43374</v>
      </c>
      <c r="K82" s="63">
        <v>1.88</v>
      </c>
      <c r="L82" s="66">
        <v>1.9</v>
      </c>
      <c r="M82" s="66">
        <v>1.8</v>
      </c>
      <c r="N82" s="66"/>
    </row>
    <row r="83" spans="10:14" ht="12.75" customHeight="1" x14ac:dyDescent="0.2">
      <c r="J83" s="20">
        <v>43466</v>
      </c>
      <c r="K83" s="63">
        <v>1.82</v>
      </c>
      <c r="L83" s="66">
        <v>1.8</v>
      </c>
      <c r="M83" s="66">
        <v>1.74</v>
      </c>
      <c r="N83" s="66"/>
    </row>
    <row r="84" spans="10:14" ht="12.75" customHeight="1" x14ac:dyDescent="0.2">
      <c r="J84" s="20">
        <v>43556</v>
      </c>
      <c r="K84" s="63">
        <v>1.79</v>
      </c>
      <c r="L84" s="66">
        <v>1.8</v>
      </c>
      <c r="M84" s="66">
        <v>1.72</v>
      </c>
      <c r="N84" s="66"/>
    </row>
    <row r="85" spans="10:14" ht="12.75" customHeight="1" x14ac:dyDescent="0.2">
      <c r="J85" s="20">
        <v>43647</v>
      </c>
      <c r="K85" s="63">
        <v>1.74</v>
      </c>
      <c r="L85" s="66">
        <v>1.74</v>
      </c>
      <c r="M85" s="66">
        <v>1.62</v>
      </c>
      <c r="N85" s="66"/>
    </row>
    <row r="86" spans="10:14" ht="12.75" customHeight="1" x14ac:dyDescent="0.2">
      <c r="J86" s="20">
        <v>43739</v>
      </c>
      <c r="K86" s="63">
        <v>1.67</v>
      </c>
      <c r="L86" s="66">
        <v>1.7</v>
      </c>
      <c r="M86" s="66">
        <v>1.59</v>
      </c>
      <c r="N86" s="66"/>
    </row>
    <row r="87" spans="10:14" ht="12.75" customHeight="1" x14ac:dyDescent="0.2">
      <c r="J87" s="20">
        <v>43831</v>
      </c>
      <c r="K87" s="63">
        <v>1.66</v>
      </c>
      <c r="L87" s="66">
        <v>1.7</v>
      </c>
      <c r="M87" s="66">
        <v>1.57</v>
      </c>
    </row>
    <row r="88" spans="10:14" ht="12.75" customHeight="1" x14ac:dyDescent="0.2">
      <c r="J88" s="20">
        <v>43922</v>
      </c>
      <c r="K88" s="63">
        <v>1.67</v>
      </c>
      <c r="L88" s="66">
        <v>1.62</v>
      </c>
      <c r="M88" s="66">
        <v>1.55</v>
      </c>
    </row>
    <row r="89" spans="10:14" ht="12.75" customHeight="1" x14ac:dyDescent="0.2">
      <c r="J89" s="20">
        <v>44013</v>
      </c>
      <c r="K89" s="63">
        <v>1.6479999999999999</v>
      </c>
      <c r="L89" s="66">
        <v>1.64</v>
      </c>
      <c r="M89" s="66">
        <v>1.56</v>
      </c>
    </row>
    <row r="90" spans="10:14" ht="12.75" customHeight="1" x14ac:dyDescent="0.2">
      <c r="J90" s="20">
        <v>44105</v>
      </c>
      <c r="K90" s="63">
        <v>1.66</v>
      </c>
      <c r="L90" s="66">
        <v>1.6</v>
      </c>
      <c r="M90" s="66">
        <v>1.56</v>
      </c>
    </row>
    <row r="91" spans="10:14" ht="12.75" customHeight="1" x14ac:dyDescent="0.2">
      <c r="K91" s="65"/>
      <c r="L91" s="66"/>
      <c r="M91" s="66"/>
    </row>
    <row r="92" spans="10:14" ht="12.75" customHeight="1" x14ac:dyDescent="0.2">
      <c r="K92" s="65"/>
      <c r="L92" s="66"/>
      <c r="M92" s="66"/>
    </row>
    <row r="93" spans="10:14" ht="12.75" customHeight="1" x14ac:dyDescent="0.2">
      <c r="K93" s="65"/>
      <c r="L93" s="66"/>
      <c r="M93" s="66"/>
    </row>
    <row r="94" spans="10:14" ht="12.75" customHeight="1" x14ac:dyDescent="0.2">
      <c r="K94" s="65"/>
      <c r="L94" s="66"/>
      <c r="M94" s="66"/>
    </row>
    <row r="95" spans="10:14" ht="12.75" customHeight="1" x14ac:dyDescent="0.2">
      <c r="K95" s="65"/>
    </row>
    <row r="96" spans="10:14" ht="12.75" customHeight="1" x14ac:dyDescent="0.2">
      <c r="K96" s="65"/>
      <c r="L96" s="65"/>
      <c r="M96" s="65"/>
    </row>
  </sheetData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B1:Q18"/>
  <sheetViews>
    <sheetView showGridLines="0" zoomScaleNormal="100" workbookViewId="0"/>
  </sheetViews>
  <sheetFormatPr defaultColWidth="8.83203125" defaultRowHeight="12.75" x14ac:dyDescent="0.2"/>
  <cols>
    <col min="1" max="9" width="8.83203125" style="10"/>
    <col min="10" max="10" width="7" style="7" customWidth="1"/>
    <col min="11" max="16384" width="8.83203125" style="10"/>
  </cols>
  <sheetData>
    <row r="1" spans="2:17" x14ac:dyDescent="0.2">
      <c r="B1" s="96" t="s">
        <v>31</v>
      </c>
      <c r="J1" s="9"/>
    </row>
    <row r="2" spans="2:17" s="8" customFormat="1" x14ac:dyDescent="0.2">
      <c r="B2" s="97" t="s">
        <v>30</v>
      </c>
      <c r="J2" s="11"/>
      <c r="K2" s="12"/>
      <c r="L2" s="12"/>
      <c r="M2" s="12"/>
    </row>
    <row r="3" spans="2:17" x14ac:dyDescent="0.2">
      <c r="B3" s="98" t="s">
        <v>33</v>
      </c>
      <c r="J3" s="9"/>
      <c r="K3" s="63"/>
      <c r="L3" s="66"/>
      <c r="M3" s="66"/>
      <c r="N3" s="9"/>
    </row>
    <row r="4" spans="2:17" x14ac:dyDescent="0.2">
      <c r="J4" s="9"/>
      <c r="K4" s="63"/>
      <c r="L4" s="66"/>
      <c r="M4" s="66"/>
      <c r="N4" s="9"/>
    </row>
    <row r="5" spans="2:17" ht="13.5" thickBot="1" x14ac:dyDescent="0.25">
      <c r="J5" s="99"/>
      <c r="K5" s="52" t="s">
        <v>96</v>
      </c>
      <c r="L5" s="52" t="s">
        <v>95</v>
      </c>
      <c r="M5" s="52" t="s">
        <v>97</v>
      </c>
      <c r="N5" s="9"/>
    </row>
    <row r="6" spans="2:17" x14ac:dyDescent="0.2">
      <c r="J6" s="14" t="s">
        <v>79</v>
      </c>
      <c r="K6" s="69">
        <v>2.6315789473684208</v>
      </c>
      <c r="L6" s="69">
        <v>9.5238095238095237</v>
      </c>
      <c r="M6" s="70">
        <v>6.666666666666667</v>
      </c>
      <c r="N6" s="100"/>
      <c r="O6" s="100"/>
      <c r="P6" s="100"/>
      <c r="Q6" s="41"/>
    </row>
    <row r="7" spans="2:17" x14ac:dyDescent="0.2">
      <c r="J7" s="14">
        <v>1.3</v>
      </c>
      <c r="K7" s="69">
        <v>7.8947368421052628</v>
      </c>
      <c r="L7" s="69">
        <v>0</v>
      </c>
      <c r="M7" s="70">
        <v>2.2222222222222223</v>
      </c>
      <c r="N7" s="100"/>
      <c r="O7" s="100"/>
      <c r="P7" s="100"/>
      <c r="Q7" s="41"/>
    </row>
    <row r="8" spans="2:17" x14ac:dyDescent="0.2">
      <c r="J8" s="14">
        <v>1.4</v>
      </c>
      <c r="K8" s="69">
        <v>2.6315789473684208</v>
      </c>
      <c r="L8" s="69">
        <v>7.1428571428571423</v>
      </c>
      <c r="M8" s="70">
        <v>8.8888888888888893</v>
      </c>
      <c r="N8" s="100"/>
      <c r="O8" s="100"/>
      <c r="P8" s="100"/>
      <c r="Q8" s="41"/>
    </row>
    <row r="9" spans="2:17" x14ac:dyDescent="0.2">
      <c r="J9" s="13">
        <v>1.5</v>
      </c>
      <c r="K9" s="69">
        <v>15.789473684210526</v>
      </c>
      <c r="L9" s="69">
        <v>11.904761904761903</v>
      </c>
      <c r="M9" s="70">
        <v>15.555555555555555</v>
      </c>
      <c r="N9" s="100"/>
      <c r="O9" s="100"/>
      <c r="P9" s="100"/>
      <c r="Q9" s="41"/>
    </row>
    <row r="10" spans="2:17" x14ac:dyDescent="0.2">
      <c r="J10" s="13">
        <v>1.6</v>
      </c>
      <c r="K10" s="69">
        <v>21.052631578947366</v>
      </c>
      <c r="L10" s="69">
        <v>21.428571428571427</v>
      </c>
      <c r="M10" s="70">
        <v>20</v>
      </c>
      <c r="N10" s="100"/>
      <c r="O10" s="100"/>
      <c r="P10" s="100"/>
      <c r="Q10" s="41"/>
    </row>
    <row r="11" spans="2:17" x14ac:dyDescent="0.2">
      <c r="J11" s="13">
        <v>1.7</v>
      </c>
      <c r="K11" s="69">
        <v>18.421052631578945</v>
      </c>
      <c r="L11" s="69">
        <v>16.666666666666664</v>
      </c>
      <c r="M11" s="70">
        <v>17.777777777777779</v>
      </c>
      <c r="N11" s="100"/>
      <c r="O11" s="100"/>
      <c r="P11" s="100"/>
      <c r="Q11" s="41"/>
    </row>
    <row r="12" spans="2:17" x14ac:dyDescent="0.2">
      <c r="J12" s="13">
        <v>1.8</v>
      </c>
      <c r="K12" s="69">
        <v>10.526315789473683</v>
      </c>
      <c r="L12" s="69">
        <v>11.904761904761903</v>
      </c>
      <c r="M12" s="70">
        <v>6.666666666666667</v>
      </c>
      <c r="N12" s="100"/>
      <c r="O12" s="100"/>
      <c r="P12" s="100"/>
      <c r="Q12" s="41"/>
    </row>
    <row r="13" spans="2:17" x14ac:dyDescent="0.2">
      <c r="J13" s="13">
        <v>1.9</v>
      </c>
      <c r="K13" s="69">
        <v>5.2631578947368416</v>
      </c>
      <c r="L13" s="69">
        <v>11.904761904761903</v>
      </c>
      <c r="M13" s="70">
        <v>13.333333333333334</v>
      </c>
      <c r="N13" s="100"/>
      <c r="O13" s="100"/>
      <c r="P13" s="100"/>
      <c r="Q13" s="41"/>
    </row>
    <row r="14" spans="2:17" x14ac:dyDescent="0.2">
      <c r="J14" s="13">
        <v>2</v>
      </c>
      <c r="K14" s="69">
        <v>10.526315789473683</v>
      </c>
      <c r="L14" s="69">
        <v>7.1428571428571423</v>
      </c>
      <c r="M14" s="70">
        <v>2.2222222222222223</v>
      </c>
      <c r="N14" s="100"/>
      <c r="O14" s="100"/>
      <c r="P14" s="100"/>
      <c r="Q14" s="41"/>
    </row>
    <row r="15" spans="2:17" x14ac:dyDescent="0.2">
      <c r="J15" s="13">
        <v>2.1</v>
      </c>
      <c r="K15" s="69">
        <v>2.6315789473684208</v>
      </c>
      <c r="L15" s="69">
        <v>2.3809523809523809</v>
      </c>
      <c r="M15" s="70">
        <v>2.2222222222222223</v>
      </c>
      <c r="N15" s="100"/>
      <c r="O15" s="100"/>
      <c r="P15" s="100"/>
      <c r="Q15" s="42"/>
    </row>
    <row r="16" spans="2:17" x14ac:dyDescent="0.2">
      <c r="J16" s="13" t="s">
        <v>80</v>
      </c>
      <c r="K16" s="69">
        <v>2.6315789473684208</v>
      </c>
      <c r="L16" s="69">
        <v>0</v>
      </c>
      <c r="M16" s="70">
        <v>4.4444444444444446</v>
      </c>
      <c r="N16" s="100"/>
      <c r="O16" s="100"/>
      <c r="P16" s="100"/>
    </row>
    <row r="17" spans="10:16" x14ac:dyDescent="0.2">
      <c r="J17" s="48"/>
      <c r="K17" s="48"/>
      <c r="L17" s="48"/>
      <c r="M17" s="48"/>
      <c r="N17" s="100"/>
      <c r="O17" s="100"/>
      <c r="P17" s="100"/>
    </row>
    <row r="18" spans="10:16" x14ac:dyDescent="0.2">
      <c r="J18" s="48"/>
      <c r="K18" s="48"/>
      <c r="L18" s="48"/>
      <c r="M18" s="48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P14"/>
  <sheetViews>
    <sheetView showGridLines="0" zoomScaleNormal="100" workbookViewId="0"/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9" width="8.83203125" style="48"/>
    <col min="10" max="10" width="8.83203125" style="15"/>
    <col min="11" max="11" width="10" style="15" customWidth="1"/>
    <col min="12" max="13" width="8.83203125" style="15"/>
    <col min="14" max="16384" width="8.83203125" style="48"/>
  </cols>
  <sheetData>
    <row r="1" spans="2:16" ht="13.15" customHeight="1" x14ac:dyDescent="0.2">
      <c r="B1" s="79" t="s">
        <v>23</v>
      </c>
      <c r="G1" s="3"/>
    </row>
    <row r="2" spans="2:16" ht="13.15" customHeight="1" x14ac:dyDescent="0.2">
      <c r="B2" s="134" t="s">
        <v>14</v>
      </c>
      <c r="C2" s="134"/>
      <c r="D2" s="134"/>
      <c r="E2" s="134"/>
      <c r="F2" s="134"/>
      <c r="G2" s="134"/>
      <c r="H2" s="134"/>
      <c r="I2" s="134"/>
    </row>
    <row r="3" spans="2:16" ht="13.5" thickBot="1" x14ac:dyDescent="0.25">
      <c r="K3" s="16"/>
      <c r="L3" s="52" t="s">
        <v>96</v>
      </c>
      <c r="M3" s="52" t="s">
        <v>95</v>
      </c>
      <c r="N3" s="52" t="s">
        <v>97</v>
      </c>
    </row>
    <row r="4" spans="2:16" x14ac:dyDescent="0.2">
      <c r="K4" s="50" t="s">
        <v>65</v>
      </c>
      <c r="L4" s="46">
        <v>0.63</v>
      </c>
      <c r="M4" s="46">
        <v>0.64</v>
      </c>
      <c r="N4" s="46">
        <v>0.62</v>
      </c>
      <c r="O4" s="47"/>
      <c r="P4" s="46"/>
    </row>
    <row r="5" spans="2:16" x14ac:dyDescent="0.2">
      <c r="G5" s="9"/>
      <c r="K5" s="50" t="s">
        <v>57</v>
      </c>
      <c r="L5" s="46">
        <v>0.67</v>
      </c>
      <c r="M5" s="46">
        <v>0.65</v>
      </c>
      <c r="N5" s="46">
        <v>0.63</v>
      </c>
      <c r="O5" s="47"/>
      <c r="P5" s="46"/>
    </row>
    <row r="6" spans="2:16" x14ac:dyDescent="0.2">
      <c r="K6" s="50" t="s">
        <v>58</v>
      </c>
      <c r="L6" s="46">
        <v>1.6</v>
      </c>
      <c r="M6" s="46">
        <v>1.76</v>
      </c>
      <c r="N6" s="46">
        <v>1.8</v>
      </c>
      <c r="O6" s="47"/>
      <c r="P6" s="46"/>
    </row>
    <row r="7" spans="2:16" x14ac:dyDescent="0.2">
      <c r="K7" s="50" t="s">
        <v>11</v>
      </c>
      <c r="L7" s="46">
        <v>5.37</v>
      </c>
      <c r="M7" s="46">
        <v>5.62</v>
      </c>
      <c r="N7" s="46">
        <v>5.8</v>
      </c>
      <c r="O7" s="47"/>
      <c r="P7" s="46"/>
    </row>
    <row r="8" spans="2:16" x14ac:dyDescent="0.2">
      <c r="K8" s="50" t="s">
        <v>10</v>
      </c>
      <c r="L8" s="46">
        <v>11.94</v>
      </c>
      <c r="M8" s="46">
        <v>11.85</v>
      </c>
      <c r="N8" s="46">
        <v>11.24</v>
      </c>
      <c r="O8" s="47"/>
      <c r="P8" s="46"/>
    </row>
    <row r="9" spans="2:16" x14ac:dyDescent="0.2">
      <c r="K9" s="50" t="s">
        <v>9</v>
      </c>
      <c r="L9" s="46">
        <v>21.31</v>
      </c>
      <c r="M9" s="46">
        <v>21.38</v>
      </c>
      <c r="N9" s="46">
        <v>20.61</v>
      </c>
      <c r="O9" s="47"/>
      <c r="P9" s="46"/>
    </row>
    <row r="10" spans="2:16" x14ac:dyDescent="0.2">
      <c r="K10" s="50" t="s">
        <v>8</v>
      </c>
      <c r="L10" s="46">
        <v>30.76</v>
      </c>
      <c r="M10" s="46">
        <v>29.86</v>
      </c>
      <c r="N10" s="46">
        <v>31.93</v>
      </c>
      <c r="O10" s="47"/>
      <c r="P10" s="46"/>
    </row>
    <row r="11" spans="2:16" x14ac:dyDescent="0.2">
      <c r="K11" s="50" t="s">
        <v>7</v>
      </c>
      <c r="L11" s="46">
        <v>16.66</v>
      </c>
      <c r="M11" s="46">
        <v>16.28</v>
      </c>
      <c r="N11" s="46">
        <v>15.76</v>
      </c>
      <c r="O11" s="47"/>
      <c r="P11" s="46"/>
    </row>
    <row r="12" spans="2:16" x14ac:dyDescent="0.2">
      <c r="K12" s="50" t="s">
        <v>6</v>
      </c>
      <c r="L12" s="46">
        <v>6.27</v>
      </c>
      <c r="M12" s="46">
        <v>6.82</v>
      </c>
      <c r="N12" s="46">
        <v>6.56</v>
      </c>
      <c r="O12" s="47"/>
      <c r="P12" s="46"/>
    </row>
    <row r="13" spans="2:16" x14ac:dyDescent="0.2">
      <c r="K13" s="50" t="s">
        <v>5</v>
      </c>
      <c r="L13" s="46">
        <v>2.84</v>
      </c>
      <c r="M13" s="46">
        <v>3.1</v>
      </c>
      <c r="N13" s="46">
        <v>2.93</v>
      </c>
    </row>
    <row r="14" spans="2:16" x14ac:dyDescent="0.2">
      <c r="K14" s="50" t="s">
        <v>4</v>
      </c>
      <c r="L14" s="46">
        <v>1.95</v>
      </c>
      <c r="M14" s="46">
        <v>2.04</v>
      </c>
      <c r="N14" s="46">
        <v>2.11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B1:P5"/>
  <sheetViews>
    <sheetView showGridLines="0" zoomScaleNormal="100" workbookViewId="0">
      <selection activeCell="Q24" sqref="Q24"/>
    </sheetView>
  </sheetViews>
  <sheetFormatPr defaultColWidth="8.83203125" defaultRowHeight="12.75" x14ac:dyDescent="0.2"/>
  <cols>
    <col min="1" max="1" width="8.83203125" style="48"/>
    <col min="2" max="11" width="8.83203125" style="48" customWidth="1"/>
    <col min="12" max="19" width="8.83203125" style="48"/>
    <col min="20" max="20" width="15.1640625" style="48" customWidth="1"/>
    <col min="21" max="16384" width="8.83203125" style="48"/>
  </cols>
  <sheetData>
    <row r="1" spans="2:16" ht="13.15" customHeight="1" x14ac:dyDescent="0.2">
      <c r="B1" s="79" t="s">
        <v>18</v>
      </c>
      <c r="J1" s="101" t="str">
        <f>CONCATENATE(RIGHT($J$4,2), " ", LEFT($J$4,4))</f>
        <v>Q3 2020</v>
      </c>
      <c r="K1" s="102"/>
    </row>
    <row r="2" spans="2:16" ht="13.15" customHeight="1" x14ac:dyDescent="0.2">
      <c r="B2" s="134" t="s">
        <v>40</v>
      </c>
      <c r="C2" s="134"/>
      <c r="D2" s="134"/>
      <c r="E2" s="134"/>
      <c r="F2" s="134"/>
      <c r="G2" s="134"/>
      <c r="H2" s="134"/>
      <c r="I2" s="134"/>
      <c r="J2" s="101" t="str">
        <f>CONCATENATE(RIGHT($J$5,2), " ", LEFT($J$5,4))</f>
        <v>Q4 2020</v>
      </c>
      <c r="K2" s="103"/>
    </row>
    <row r="3" spans="2:16" ht="15.75" thickBot="1" x14ac:dyDescent="0.3">
      <c r="J3" s="51"/>
      <c r="K3" s="104" t="s">
        <v>72</v>
      </c>
      <c r="L3" s="104" t="s">
        <v>73</v>
      </c>
      <c r="M3" s="104" t="s">
        <v>74</v>
      </c>
      <c r="N3" s="104" t="s">
        <v>76</v>
      </c>
      <c r="O3" s="104" t="s">
        <v>75</v>
      </c>
      <c r="P3" s="104" t="s">
        <v>77</v>
      </c>
    </row>
    <row r="4" spans="2:16" x14ac:dyDescent="0.2">
      <c r="J4" s="57" t="s">
        <v>44</v>
      </c>
      <c r="K4" s="53">
        <v>-8.32</v>
      </c>
      <c r="L4" s="53">
        <v>5.69</v>
      </c>
      <c r="M4" s="53">
        <v>2.36</v>
      </c>
      <c r="N4" s="53"/>
      <c r="O4" s="53" t="e">
        <v>#N/A</v>
      </c>
      <c r="P4" s="53">
        <v>1.38</v>
      </c>
    </row>
    <row r="5" spans="2:16" ht="14.45" customHeight="1" x14ac:dyDescent="0.2">
      <c r="J5" s="57" t="s">
        <v>45</v>
      </c>
      <c r="K5" s="53">
        <v>-7.83</v>
      </c>
      <c r="L5" s="53">
        <v>5.33</v>
      </c>
      <c r="M5" s="53">
        <v>2.63</v>
      </c>
      <c r="N5" s="53"/>
      <c r="O5" s="53" t="e">
        <v>#N/A</v>
      </c>
      <c r="P5" s="53">
        <v>1.42</v>
      </c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56"/>
  <sheetViews>
    <sheetView showGridLines="0" zoomScale="130" zoomScaleNormal="130" workbookViewId="0">
      <pane xSplit="1" ySplit="2" topLeftCell="F3" activePane="bottomRight" state="frozen"/>
      <selection pane="topRight" activeCell="B1" sqref="B1"/>
      <selection pane="bottomLeft" activeCell="A3" sqref="A3"/>
      <selection pane="bottomRight" activeCell="T22" sqref="T22"/>
    </sheetView>
  </sheetViews>
  <sheetFormatPr defaultColWidth="9.33203125" defaultRowHeight="15" x14ac:dyDescent="0.25"/>
  <cols>
    <col min="1" max="1" width="16.5" style="73" bestFit="1" customWidth="1"/>
    <col min="2" max="16384" width="9.33203125" style="73"/>
  </cols>
  <sheetData>
    <row r="1" spans="1:17" x14ac:dyDescent="0.25">
      <c r="A1" s="72"/>
      <c r="B1" s="72">
        <v>2019</v>
      </c>
      <c r="C1" s="72">
        <v>2020</v>
      </c>
      <c r="D1" s="72">
        <v>2021</v>
      </c>
      <c r="E1" s="72">
        <v>2022</v>
      </c>
      <c r="F1" s="72">
        <v>2023</v>
      </c>
      <c r="G1" s="72">
        <v>2024</v>
      </c>
      <c r="H1" s="72">
        <v>2025</v>
      </c>
      <c r="J1" s="79" t="s">
        <v>13</v>
      </c>
      <c r="K1" s="1"/>
      <c r="L1" s="1"/>
      <c r="M1" s="1"/>
      <c r="N1" s="1"/>
      <c r="O1" s="1"/>
      <c r="P1" s="48"/>
      <c r="Q1" s="48"/>
    </row>
    <row r="2" spans="1:17" x14ac:dyDescent="0.25">
      <c r="A2" s="72" t="s">
        <v>88</v>
      </c>
      <c r="B2" s="74">
        <v>100</v>
      </c>
      <c r="C2" s="74">
        <v>92.174000000000007</v>
      </c>
      <c r="D2" s="74">
        <v>97.084000000000003</v>
      </c>
      <c r="E2" s="74">
        <v>99.635000000000005</v>
      </c>
      <c r="F2" s="75"/>
      <c r="G2" s="75"/>
      <c r="H2" s="74">
        <v>105.185</v>
      </c>
      <c r="J2" s="134" t="s">
        <v>90</v>
      </c>
      <c r="K2" s="134"/>
      <c r="L2" s="134"/>
      <c r="M2" s="134"/>
      <c r="N2" s="134"/>
      <c r="O2" s="134"/>
      <c r="P2" s="134"/>
      <c r="Q2" s="134"/>
    </row>
    <row r="3" spans="1:17" x14ac:dyDescent="0.25">
      <c r="A3" s="73">
        <v>1</v>
      </c>
      <c r="B3" s="76">
        <v>100</v>
      </c>
      <c r="C3" s="76">
        <v>92.4</v>
      </c>
      <c r="D3" s="76">
        <v>97.481999999999999</v>
      </c>
      <c r="E3" s="76">
        <v>99.626604</v>
      </c>
      <c r="F3" s="77"/>
      <c r="G3" s="77"/>
      <c r="H3" s="76">
        <v>105.10345301791105</v>
      </c>
    </row>
    <row r="4" spans="1:17" x14ac:dyDescent="0.25">
      <c r="A4" s="73">
        <v>2</v>
      </c>
      <c r="B4" s="76">
        <v>100</v>
      </c>
      <c r="C4" s="76">
        <v>93.5</v>
      </c>
      <c r="D4" s="76">
        <v>100.045</v>
      </c>
      <c r="E4" s="76">
        <v>103.54657499999999</v>
      </c>
      <c r="F4" s="77"/>
      <c r="G4" s="77"/>
      <c r="H4" s="76">
        <v>112.5985806328281</v>
      </c>
    </row>
    <row r="5" spans="1:17" x14ac:dyDescent="0.25">
      <c r="A5" s="73">
        <v>3</v>
      </c>
      <c r="B5" s="76"/>
      <c r="C5" s="76"/>
      <c r="D5" s="76"/>
      <c r="E5" s="76"/>
      <c r="F5" s="77"/>
      <c r="G5" s="77"/>
      <c r="H5" s="76"/>
    </row>
    <row r="6" spans="1:17" x14ac:dyDescent="0.25">
      <c r="A6" s="73">
        <v>4</v>
      </c>
      <c r="B6" s="76">
        <v>100</v>
      </c>
      <c r="C6" s="76">
        <v>92</v>
      </c>
      <c r="D6" s="76">
        <v>96.600000000000009</v>
      </c>
      <c r="E6" s="76">
        <v>99.498000000000005</v>
      </c>
      <c r="F6" s="77"/>
      <c r="G6" s="77"/>
      <c r="H6" s="76">
        <v>104.55177980333335</v>
      </c>
    </row>
    <row r="7" spans="1:17" x14ac:dyDescent="0.25">
      <c r="A7" s="73">
        <v>5</v>
      </c>
      <c r="B7" s="76">
        <v>100</v>
      </c>
      <c r="C7" s="76">
        <v>91.7</v>
      </c>
      <c r="D7" s="76">
        <v>96.285000000000011</v>
      </c>
      <c r="E7" s="76">
        <v>98.114415000000008</v>
      </c>
      <c r="F7" s="77"/>
      <c r="G7" s="77"/>
      <c r="H7" s="76">
        <v>103.00079581807125</v>
      </c>
    </row>
    <row r="8" spans="1:17" x14ac:dyDescent="0.25">
      <c r="A8" s="73">
        <v>6</v>
      </c>
      <c r="B8" s="76">
        <v>100</v>
      </c>
      <c r="C8" s="76">
        <v>92.5</v>
      </c>
      <c r="D8" s="76">
        <v>96.662499999999994</v>
      </c>
      <c r="E8" s="76">
        <v>99.079062499999992</v>
      </c>
      <c r="F8" s="77"/>
      <c r="G8" s="77"/>
      <c r="H8" s="76">
        <v>104.21687079561652</v>
      </c>
    </row>
    <row r="9" spans="1:17" x14ac:dyDescent="0.25">
      <c r="A9" s="73">
        <v>7</v>
      </c>
      <c r="B9" s="76">
        <v>100</v>
      </c>
      <c r="C9" s="76">
        <v>91.695000000000007</v>
      </c>
      <c r="D9" s="76">
        <v>97.657008900000008</v>
      </c>
      <c r="E9" s="76">
        <v>100.079879290809</v>
      </c>
      <c r="F9" s="77"/>
      <c r="G9" s="77"/>
      <c r="H9" s="76">
        <v>105.25204352370983</v>
      </c>
    </row>
    <row r="10" spans="1:17" x14ac:dyDescent="0.25">
      <c r="A10" s="73">
        <v>8</v>
      </c>
      <c r="B10" s="76">
        <v>100</v>
      </c>
      <c r="C10" s="76">
        <v>92</v>
      </c>
      <c r="D10" s="76">
        <v>96.600000000000009</v>
      </c>
      <c r="E10" s="76">
        <v>99.208200000000005</v>
      </c>
      <c r="F10" s="77"/>
      <c r="G10" s="77"/>
      <c r="H10" s="76">
        <v>104.55747487137073</v>
      </c>
    </row>
    <row r="11" spans="1:17" x14ac:dyDescent="0.25">
      <c r="A11" s="73">
        <v>9</v>
      </c>
      <c r="B11" s="76"/>
      <c r="C11" s="76"/>
      <c r="D11" s="76"/>
      <c r="E11" s="76"/>
      <c r="F11" s="77"/>
      <c r="G11" s="77"/>
      <c r="H11" s="76"/>
    </row>
    <row r="12" spans="1:17" x14ac:dyDescent="0.25">
      <c r="A12" s="73">
        <v>10</v>
      </c>
      <c r="B12" s="76">
        <v>100</v>
      </c>
      <c r="C12" s="76">
        <v>92.600000000000009</v>
      </c>
      <c r="D12" s="76">
        <v>96.118800000000007</v>
      </c>
      <c r="E12" s="76">
        <v>99.386839200000011</v>
      </c>
      <c r="F12" s="77"/>
      <c r="G12" s="77"/>
      <c r="H12" s="76">
        <v>105.6725397028046</v>
      </c>
    </row>
    <row r="13" spans="1:17" x14ac:dyDescent="0.25">
      <c r="A13" s="73">
        <v>11</v>
      </c>
      <c r="B13" s="76"/>
      <c r="C13" s="76"/>
      <c r="D13" s="76"/>
      <c r="E13" s="76"/>
      <c r="F13" s="77"/>
      <c r="G13" s="77"/>
      <c r="H13" s="76"/>
    </row>
    <row r="14" spans="1:17" x14ac:dyDescent="0.25">
      <c r="A14" s="73">
        <v>12</v>
      </c>
      <c r="B14" s="76"/>
      <c r="C14" s="76"/>
      <c r="D14" s="76"/>
      <c r="E14" s="76"/>
      <c r="F14" s="77"/>
      <c r="G14" s="77"/>
      <c r="H14" s="76"/>
    </row>
    <row r="15" spans="1:17" x14ac:dyDescent="0.25">
      <c r="A15" s="73">
        <v>13</v>
      </c>
      <c r="B15" s="76"/>
      <c r="C15" s="76"/>
      <c r="D15" s="76"/>
      <c r="E15" s="76"/>
      <c r="F15" s="77"/>
      <c r="G15" s="77"/>
      <c r="H15" s="76"/>
    </row>
    <row r="16" spans="1:17" x14ac:dyDescent="0.25">
      <c r="A16" s="73">
        <v>14</v>
      </c>
      <c r="B16" s="76">
        <v>100</v>
      </c>
      <c r="C16" s="76">
        <v>90.600000000000009</v>
      </c>
      <c r="D16" s="76">
        <v>95.582999999999998</v>
      </c>
      <c r="E16" s="76">
        <v>98.163740999999987</v>
      </c>
      <c r="F16" s="77"/>
      <c r="G16" s="77"/>
      <c r="H16" s="76">
        <v>102.64411426970469</v>
      </c>
    </row>
    <row r="17" spans="1:8" x14ac:dyDescent="0.25">
      <c r="A17" s="73">
        <v>15</v>
      </c>
      <c r="B17" s="76">
        <v>100</v>
      </c>
      <c r="C17" s="76">
        <v>92.600000000000009</v>
      </c>
      <c r="D17" s="76">
        <v>97.785600000000017</v>
      </c>
      <c r="E17" s="76">
        <v>100.47470400000003</v>
      </c>
      <c r="F17" s="77"/>
      <c r="G17" s="77"/>
      <c r="H17" s="76">
        <v>106.36166064200602</v>
      </c>
    </row>
    <row r="18" spans="1:8" x14ac:dyDescent="0.25">
      <c r="A18" s="73">
        <v>16</v>
      </c>
      <c r="B18" s="76">
        <v>100</v>
      </c>
      <c r="C18" s="76">
        <v>91.5</v>
      </c>
      <c r="D18" s="76">
        <v>96.532499999999999</v>
      </c>
      <c r="E18" s="76">
        <v>98.945812499999988</v>
      </c>
      <c r="F18" s="77"/>
      <c r="G18" s="77"/>
      <c r="H18" s="76">
        <v>104.07671103145327</v>
      </c>
    </row>
    <row r="19" spans="1:8" x14ac:dyDescent="0.25">
      <c r="A19" s="73">
        <v>17</v>
      </c>
      <c r="B19" s="76"/>
      <c r="C19" s="76"/>
      <c r="D19" s="76"/>
      <c r="E19" s="76"/>
      <c r="F19" s="77"/>
      <c r="G19" s="77"/>
      <c r="H19" s="76"/>
    </row>
    <row r="20" spans="1:8" x14ac:dyDescent="0.25">
      <c r="A20" s="73">
        <v>18</v>
      </c>
      <c r="B20" s="76"/>
      <c r="C20" s="76"/>
      <c r="D20" s="76"/>
      <c r="E20" s="76"/>
      <c r="F20" s="77"/>
      <c r="G20" s="77"/>
      <c r="H20" s="76"/>
    </row>
    <row r="21" spans="1:8" x14ac:dyDescent="0.25">
      <c r="A21" s="73">
        <v>19</v>
      </c>
      <c r="B21" s="76"/>
      <c r="C21" s="76"/>
      <c r="D21" s="76"/>
      <c r="E21" s="76"/>
      <c r="F21" s="77"/>
      <c r="G21" s="77"/>
      <c r="H21" s="76"/>
    </row>
    <row r="22" spans="1:8" x14ac:dyDescent="0.25">
      <c r="A22" s="73">
        <v>20</v>
      </c>
      <c r="B22" s="76">
        <v>100</v>
      </c>
      <c r="C22" s="76">
        <v>92</v>
      </c>
      <c r="D22" s="76">
        <v>96.600000000000009</v>
      </c>
      <c r="E22" s="76">
        <v>99.498000000000005</v>
      </c>
      <c r="F22" s="77"/>
      <c r="G22" s="77"/>
      <c r="H22" s="76">
        <v>105.37828855153602</v>
      </c>
    </row>
    <row r="23" spans="1:8" x14ac:dyDescent="0.25">
      <c r="A23" s="73">
        <v>21</v>
      </c>
      <c r="B23" s="76"/>
      <c r="C23" s="76"/>
      <c r="D23" s="76"/>
      <c r="E23" s="76"/>
      <c r="F23" s="77"/>
      <c r="G23" s="77"/>
      <c r="H23" s="76"/>
    </row>
    <row r="24" spans="1:8" x14ac:dyDescent="0.25">
      <c r="A24" s="73">
        <v>22</v>
      </c>
      <c r="B24" s="76">
        <v>100</v>
      </c>
      <c r="C24" s="76">
        <v>93</v>
      </c>
      <c r="D24" s="76">
        <v>97.65</v>
      </c>
      <c r="E24" s="76">
        <v>100.09125</v>
      </c>
      <c r="F24" s="77"/>
      <c r="G24" s="77"/>
      <c r="H24" s="76">
        <v>106.11280856287125</v>
      </c>
    </row>
    <row r="25" spans="1:8" x14ac:dyDescent="0.25">
      <c r="A25" s="73">
        <v>23</v>
      </c>
      <c r="B25" s="76">
        <v>100</v>
      </c>
      <c r="C25" s="76">
        <v>93.5</v>
      </c>
      <c r="D25" s="76">
        <v>98.642499999999998</v>
      </c>
      <c r="E25" s="76">
        <v>100.12213749999999</v>
      </c>
      <c r="F25" s="77"/>
      <c r="G25" s="77"/>
      <c r="H25" s="76">
        <v>103.87235329890231</v>
      </c>
    </row>
    <row r="26" spans="1:8" x14ac:dyDescent="0.25">
      <c r="A26" s="73">
        <v>24</v>
      </c>
      <c r="B26" s="76">
        <v>100</v>
      </c>
      <c r="C26" s="76">
        <v>92</v>
      </c>
      <c r="D26" s="76">
        <v>96.968000000000004</v>
      </c>
      <c r="E26" s="76">
        <v>100.36188</v>
      </c>
      <c r="F26" s="77"/>
      <c r="G26" s="77"/>
      <c r="H26" s="76">
        <v>106.18534225780883</v>
      </c>
    </row>
    <row r="27" spans="1:8" x14ac:dyDescent="0.25">
      <c r="A27" s="73">
        <v>25</v>
      </c>
      <c r="B27" s="76"/>
      <c r="C27" s="76"/>
      <c r="D27" s="76"/>
      <c r="E27" s="76"/>
      <c r="F27" s="77"/>
      <c r="G27" s="77"/>
      <c r="H27" s="76"/>
    </row>
    <row r="28" spans="1:8" x14ac:dyDescent="0.25">
      <c r="A28" s="73">
        <v>26</v>
      </c>
      <c r="B28" s="76">
        <v>100</v>
      </c>
      <c r="C28" s="76">
        <v>93.300000000000011</v>
      </c>
      <c r="D28" s="76">
        <v>98.89800000000001</v>
      </c>
      <c r="E28" s="76">
        <v>101.568246</v>
      </c>
      <c r="F28" s="77"/>
      <c r="G28" s="77"/>
      <c r="H28" s="76">
        <v>107.88958985830513</v>
      </c>
    </row>
    <row r="29" spans="1:8" x14ac:dyDescent="0.25">
      <c r="A29" s="73">
        <v>27</v>
      </c>
      <c r="B29" s="76"/>
      <c r="C29" s="76"/>
      <c r="D29" s="76"/>
      <c r="E29" s="76"/>
      <c r="F29" s="77"/>
      <c r="G29" s="77"/>
      <c r="H29" s="76"/>
    </row>
    <row r="30" spans="1:8" x14ac:dyDescent="0.25">
      <c r="A30" s="73">
        <v>28</v>
      </c>
      <c r="B30" s="76"/>
      <c r="C30" s="76"/>
      <c r="D30" s="76"/>
      <c r="E30" s="76"/>
      <c r="F30" s="77"/>
      <c r="G30" s="77"/>
      <c r="H30" s="76"/>
    </row>
    <row r="31" spans="1:8" x14ac:dyDescent="0.25">
      <c r="A31" s="73">
        <v>29</v>
      </c>
      <c r="B31" s="76">
        <v>100</v>
      </c>
      <c r="C31" s="76">
        <v>92.600000000000009</v>
      </c>
      <c r="D31" s="76">
        <v>97.785600000000017</v>
      </c>
      <c r="E31" s="76">
        <v>100.71916800000002</v>
      </c>
      <c r="F31" s="77"/>
      <c r="G31" s="77"/>
      <c r="H31" s="76">
        <v>106.671627049535</v>
      </c>
    </row>
    <row r="32" spans="1:8" x14ac:dyDescent="0.25">
      <c r="A32" s="73">
        <v>30</v>
      </c>
      <c r="B32" s="76">
        <v>100</v>
      </c>
      <c r="C32" s="76">
        <v>91.99</v>
      </c>
      <c r="D32" s="76">
        <v>97.41740999999999</v>
      </c>
      <c r="E32" s="76">
        <v>100.05742181099998</v>
      </c>
      <c r="F32" s="77"/>
      <c r="G32" s="77"/>
      <c r="H32" s="76">
        <v>105.67052120993628</v>
      </c>
    </row>
    <row r="33" spans="1:8" x14ac:dyDescent="0.25">
      <c r="A33" s="73">
        <v>31</v>
      </c>
      <c r="B33" s="76"/>
      <c r="C33" s="76"/>
      <c r="D33" s="76"/>
      <c r="E33" s="76"/>
      <c r="F33" s="77"/>
      <c r="G33" s="77"/>
      <c r="H33" s="76"/>
    </row>
    <row r="34" spans="1:8" x14ac:dyDescent="0.25">
      <c r="A34" s="73">
        <v>32</v>
      </c>
      <c r="B34" s="76">
        <v>100</v>
      </c>
      <c r="C34" s="76">
        <v>92.9</v>
      </c>
      <c r="D34" s="76">
        <v>97.823700000000002</v>
      </c>
      <c r="E34" s="76">
        <v>100.3671162</v>
      </c>
      <c r="F34" s="77"/>
      <c r="G34" s="77"/>
      <c r="H34" s="76"/>
    </row>
    <row r="35" spans="1:8" x14ac:dyDescent="0.25">
      <c r="A35" s="73">
        <v>33</v>
      </c>
      <c r="B35" s="76">
        <v>100</v>
      </c>
      <c r="C35" s="76">
        <v>92.100000000000009</v>
      </c>
      <c r="D35" s="76">
        <v>96.612899999999996</v>
      </c>
      <c r="E35" s="76">
        <v>98.313287040000006</v>
      </c>
      <c r="F35" s="77"/>
      <c r="G35" s="77"/>
      <c r="H35" s="76">
        <v>103.35197070425431</v>
      </c>
    </row>
    <row r="36" spans="1:8" x14ac:dyDescent="0.25">
      <c r="A36" s="73">
        <v>34</v>
      </c>
      <c r="B36" s="76"/>
      <c r="C36" s="76"/>
      <c r="D36" s="76"/>
      <c r="E36" s="76"/>
      <c r="F36" s="77"/>
      <c r="G36" s="77"/>
      <c r="H36" s="76"/>
    </row>
    <row r="37" spans="1:8" x14ac:dyDescent="0.25">
      <c r="A37" s="73">
        <v>35</v>
      </c>
      <c r="B37" s="76"/>
      <c r="C37" s="76"/>
      <c r="D37" s="76"/>
      <c r="E37" s="76"/>
      <c r="F37" s="77"/>
      <c r="G37" s="77"/>
      <c r="H37" s="76"/>
    </row>
    <row r="38" spans="1:8" x14ac:dyDescent="0.25">
      <c r="A38" s="73">
        <v>36</v>
      </c>
      <c r="B38" s="76">
        <v>100</v>
      </c>
      <c r="C38" s="76">
        <v>92</v>
      </c>
      <c r="D38" s="76">
        <v>96.600000000000009</v>
      </c>
      <c r="E38" s="76">
        <v>99.498000000000005</v>
      </c>
      <c r="F38" s="77"/>
      <c r="G38" s="77"/>
      <c r="H38" s="76">
        <v>106.62550606400001</v>
      </c>
    </row>
    <row r="39" spans="1:8" x14ac:dyDescent="0.25">
      <c r="A39" s="73">
        <v>37</v>
      </c>
      <c r="B39" s="76">
        <v>100</v>
      </c>
      <c r="C39" s="76">
        <v>92</v>
      </c>
      <c r="D39" s="76">
        <v>97.427999999999997</v>
      </c>
      <c r="E39" s="76">
        <v>99.766272000000001</v>
      </c>
      <c r="F39" s="77"/>
      <c r="G39" s="77"/>
      <c r="H39" s="76">
        <v>105.25029128269821</v>
      </c>
    </row>
    <row r="40" spans="1:8" x14ac:dyDescent="0.25">
      <c r="A40" s="73">
        <v>38</v>
      </c>
      <c r="B40" s="76">
        <v>100</v>
      </c>
      <c r="C40" s="76">
        <v>92.016099999999994</v>
      </c>
      <c r="D40" s="76">
        <v>96.932612239099996</v>
      </c>
      <c r="E40" s="76">
        <v>99.678519278609215</v>
      </c>
      <c r="F40" s="77"/>
      <c r="G40" s="77"/>
      <c r="H40" s="76">
        <v>105.37625348888977</v>
      </c>
    </row>
    <row r="41" spans="1:8" x14ac:dyDescent="0.25">
      <c r="A41" s="73">
        <v>39</v>
      </c>
      <c r="B41" s="76">
        <v>100</v>
      </c>
      <c r="C41" s="76">
        <v>91.8</v>
      </c>
      <c r="D41" s="76">
        <v>97.216199999999986</v>
      </c>
      <c r="E41" s="76">
        <v>99.549388799999988</v>
      </c>
      <c r="F41" s="77"/>
      <c r="G41" s="77"/>
      <c r="H41" s="76">
        <v>104.60891624813566</v>
      </c>
    </row>
    <row r="42" spans="1:8" x14ac:dyDescent="0.25">
      <c r="A42" s="73">
        <v>40</v>
      </c>
      <c r="B42" s="76"/>
      <c r="C42" s="76"/>
      <c r="D42" s="76"/>
      <c r="E42" s="76"/>
      <c r="F42" s="77"/>
      <c r="G42" s="77"/>
      <c r="H42" s="76"/>
    </row>
    <row r="43" spans="1:8" x14ac:dyDescent="0.25">
      <c r="A43" s="73">
        <v>41</v>
      </c>
      <c r="B43" s="76">
        <v>100</v>
      </c>
      <c r="C43" s="76">
        <v>91.9</v>
      </c>
      <c r="D43" s="76">
        <v>96.035499999999999</v>
      </c>
      <c r="E43" s="76">
        <v>98.916565000000006</v>
      </c>
      <c r="F43" s="77"/>
      <c r="G43" s="77"/>
      <c r="H43" s="76"/>
    </row>
    <row r="44" spans="1:8" x14ac:dyDescent="0.25">
      <c r="A44" s="73">
        <v>42</v>
      </c>
      <c r="B44" s="76">
        <v>100</v>
      </c>
      <c r="C44" s="76">
        <v>93</v>
      </c>
      <c r="D44" s="76">
        <v>96.72</v>
      </c>
      <c r="E44" s="76"/>
      <c r="F44" s="77"/>
      <c r="G44" s="77"/>
      <c r="H44" s="76"/>
    </row>
    <row r="45" spans="1:8" x14ac:dyDescent="0.25">
      <c r="A45" s="73">
        <v>43</v>
      </c>
      <c r="B45" s="76"/>
      <c r="C45" s="76"/>
      <c r="D45" s="76"/>
      <c r="E45" s="76"/>
      <c r="F45" s="77"/>
      <c r="G45" s="77"/>
      <c r="H45" s="76"/>
    </row>
    <row r="46" spans="1:8" x14ac:dyDescent="0.25">
      <c r="A46" s="73">
        <v>44</v>
      </c>
      <c r="B46" s="76"/>
      <c r="C46" s="76"/>
      <c r="D46" s="76"/>
      <c r="E46" s="76"/>
      <c r="F46" s="77"/>
      <c r="G46" s="77"/>
      <c r="H46" s="76"/>
    </row>
    <row r="47" spans="1:8" x14ac:dyDescent="0.25">
      <c r="A47" s="73">
        <v>45</v>
      </c>
      <c r="B47" s="76">
        <v>100</v>
      </c>
      <c r="C47" s="76">
        <v>92.05</v>
      </c>
      <c r="D47" s="76">
        <v>97.538481250000004</v>
      </c>
      <c r="E47" s="76">
        <v>101.11082812578124</v>
      </c>
      <c r="F47" s="77"/>
      <c r="G47" s="77"/>
      <c r="H47" s="76">
        <v>108.31066070448847</v>
      </c>
    </row>
    <row r="48" spans="1:8" x14ac:dyDescent="0.25">
      <c r="A48" s="73">
        <v>46</v>
      </c>
      <c r="B48" s="76"/>
      <c r="C48" s="76"/>
      <c r="D48" s="76"/>
      <c r="E48" s="76"/>
      <c r="F48" s="77"/>
      <c r="G48" s="77"/>
      <c r="H48" s="76"/>
    </row>
    <row r="49" spans="1:8" x14ac:dyDescent="0.25">
      <c r="A49" s="73">
        <v>47</v>
      </c>
      <c r="B49" s="76">
        <v>100</v>
      </c>
      <c r="C49" s="76">
        <v>92.800000000000011</v>
      </c>
      <c r="D49" s="76">
        <v>98.368000000000023</v>
      </c>
      <c r="E49" s="76"/>
      <c r="F49" s="77"/>
      <c r="G49" s="77"/>
      <c r="H49" s="76"/>
    </row>
    <row r="50" spans="1:8" x14ac:dyDescent="0.25">
      <c r="A50" s="73">
        <v>48</v>
      </c>
      <c r="B50" s="76">
        <v>100</v>
      </c>
      <c r="C50" s="76">
        <v>92.800000000000011</v>
      </c>
      <c r="D50" s="76">
        <v>98.089600000000004</v>
      </c>
      <c r="E50" s="76">
        <v>101.03228800000001</v>
      </c>
      <c r="F50" s="77"/>
      <c r="G50" s="77"/>
      <c r="H50" s="76"/>
    </row>
    <row r="51" spans="1:8" x14ac:dyDescent="0.25">
      <c r="A51" s="73">
        <v>49</v>
      </c>
      <c r="B51" s="76">
        <v>100</v>
      </c>
      <c r="C51" s="76">
        <v>92.100000000000009</v>
      </c>
      <c r="D51" s="76">
        <v>98.270700000000005</v>
      </c>
      <c r="E51" s="76">
        <v>102.59461080000001</v>
      </c>
      <c r="F51" s="77"/>
      <c r="G51" s="77"/>
      <c r="H51" s="76"/>
    </row>
    <row r="52" spans="1:8" x14ac:dyDescent="0.25">
      <c r="A52" s="73">
        <v>50</v>
      </c>
      <c r="B52" s="76"/>
      <c r="C52" s="76"/>
      <c r="D52" s="76"/>
      <c r="E52" s="76"/>
      <c r="F52" s="77"/>
      <c r="G52" s="77"/>
      <c r="H52" s="76"/>
    </row>
    <row r="53" spans="1:8" x14ac:dyDescent="0.25">
      <c r="A53" s="73">
        <v>51</v>
      </c>
      <c r="B53" s="76"/>
      <c r="C53" s="76"/>
      <c r="D53" s="76"/>
      <c r="E53" s="76"/>
      <c r="F53" s="77"/>
      <c r="G53" s="77"/>
      <c r="H53" s="76"/>
    </row>
    <row r="54" spans="1:8" x14ac:dyDescent="0.25">
      <c r="A54" s="73">
        <v>52</v>
      </c>
      <c r="B54" s="76">
        <v>100</v>
      </c>
      <c r="C54" s="76">
        <v>92</v>
      </c>
      <c r="D54" s="76">
        <v>96.784000000000006</v>
      </c>
      <c r="E54" s="76"/>
      <c r="F54" s="77"/>
      <c r="G54" s="77"/>
      <c r="H54" s="76"/>
    </row>
    <row r="55" spans="1:8" x14ac:dyDescent="0.25">
      <c r="A55" s="73">
        <v>53</v>
      </c>
      <c r="B55" s="76"/>
      <c r="C55" s="76"/>
      <c r="D55" s="76"/>
      <c r="E55" s="76"/>
      <c r="F55" s="77"/>
      <c r="G55" s="77"/>
      <c r="H55" s="76"/>
    </row>
    <row r="56" spans="1:8" x14ac:dyDescent="0.25">
      <c r="A56" s="73">
        <v>54</v>
      </c>
      <c r="B56" s="76">
        <v>100</v>
      </c>
      <c r="C56" s="76">
        <v>91.5</v>
      </c>
      <c r="D56" s="76">
        <v>95.16</v>
      </c>
      <c r="E56" s="76">
        <v>97.538999999999987</v>
      </c>
      <c r="F56" s="77"/>
      <c r="G56" s="77"/>
      <c r="H56" s="76"/>
    </row>
    <row r="57" spans="1:8" x14ac:dyDescent="0.25">
      <c r="A57" s="73">
        <v>55</v>
      </c>
      <c r="B57" s="76"/>
      <c r="C57" s="76"/>
      <c r="D57" s="76"/>
      <c r="E57" s="76"/>
      <c r="F57" s="77"/>
      <c r="G57" s="77"/>
      <c r="H57" s="76"/>
    </row>
    <row r="58" spans="1:8" x14ac:dyDescent="0.25">
      <c r="A58" s="73">
        <v>56</v>
      </c>
      <c r="B58" s="76">
        <v>100</v>
      </c>
      <c r="C58" s="76">
        <v>92.5</v>
      </c>
      <c r="D58" s="76">
        <v>97.495000000000005</v>
      </c>
      <c r="E58" s="76">
        <v>99.444900000000004</v>
      </c>
      <c r="F58" s="77"/>
      <c r="G58" s="77"/>
      <c r="H58" s="76">
        <v>103.98675058045313</v>
      </c>
    </row>
    <row r="59" spans="1:8" x14ac:dyDescent="0.25">
      <c r="A59" s="73">
        <v>57</v>
      </c>
      <c r="B59" s="76"/>
      <c r="C59" s="76"/>
      <c r="D59" s="76"/>
      <c r="E59" s="76"/>
      <c r="F59" s="77"/>
      <c r="G59" s="77"/>
      <c r="H59" s="76"/>
    </row>
    <row r="60" spans="1:8" x14ac:dyDescent="0.25">
      <c r="A60" s="73">
        <v>58</v>
      </c>
      <c r="B60" s="76"/>
      <c r="C60" s="76"/>
      <c r="D60" s="76"/>
      <c r="E60" s="76"/>
      <c r="F60" s="77"/>
      <c r="G60" s="77"/>
      <c r="H60" s="76"/>
    </row>
    <row r="61" spans="1:8" x14ac:dyDescent="0.25">
      <c r="A61" s="73">
        <v>59</v>
      </c>
      <c r="B61" s="76"/>
      <c r="C61" s="76"/>
      <c r="D61" s="76"/>
      <c r="E61" s="76"/>
      <c r="F61" s="77"/>
      <c r="G61" s="77"/>
      <c r="H61" s="76"/>
    </row>
    <row r="62" spans="1:8" x14ac:dyDescent="0.25">
      <c r="A62" s="73">
        <v>60</v>
      </c>
      <c r="B62" s="76"/>
      <c r="C62" s="76"/>
      <c r="D62" s="76"/>
      <c r="E62" s="76"/>
      <c r="F62" s="77"/>
      <c r="G62" s="77"/>
      <c r="H62" s="76"/>
    </row>
    <row r="63" spans="1:8" x14ac:dyDescent="0.25">
      <c r="A63" s="73">
        <v>61</v>
      </c>
      <c r="B63" s="76"/>
      <c r="C63" s="76"/>
      <c r="D63" s="76"/>
      <c r="E63" s="76"/>
      <c r="F63" s="77"/>
      <c r="G63" s="77"/>
      <c r="H63" s="76"/>
    </row>
    <row r="64" spans="1:8" x14ac:dyDescent="0.25">
      <c r="A64" s="73">
        <v>62</v>
      </c>
      <c r="B64" s="76"/>
      <c r="C64" s="76"/>
      <c r="D64" s="76"/>
      <c r="E64" s="76"/>
      <c r="F64" s="77"/>
      <c r="G64" s="77"/>
      <c r="H64" s="76"/>
    </row>
    <row r="65" spans="1:8" x14ac:dyDescent="0.25">
      <c r="A65" s="73">
        <v>63</v>
      </c>
      <c r="B65" s="76">
        <v>100</v>
      </c>
      <c r="C65" s="76">
        <v>92</v>
      </c>
      <c r="D65" s="76">
        <v>95.68</v>
      </c>
      <c r="E65" s="76">
        <v>98.646079999999998</v>
      </c>
      <c r="F65" s="77"/>
      <c r="G65" s="77"/>
      <c r="H65" s="76">
        <v>104.57818148695981</v>
      </c>
    </row>
    <row r="66" spans="1:8" x14ac:dyDescent="0.25">
      <c r="A66" s="73">
        <v>64</v>
      </c>
      <c r="B66" s="76"/>
      <c r="C66" s="76"/>
      <c r="D66" s="76"/>
      <c r="E66" s="76"/>
      <c r="F66" s="77"/>
      <c r="G66" s="77"/>
      <c r="H66" s="76"/>
    </row>
    <row r="67" spans="1:8" x14ac:dyDescent="0.25">
      <c r="A67" s="73">
        <v>65</v>
      </c>
      <c r="B67" s="76">
        <v>100</v>
      </c>
      <c r="C67" s="76">
        <v>91.7</v>
      </c>
      <c r="D67" s="76">
        <v>97.018600000000006</v>
      </c>
      <c r="E67" s="76">
        <v>99.735120800000004</v>
      </c>
      <c r="F67" s="77"/>
      <c r="G67" s="77"/>
      <c r="H67" s="76">
        <v>105.63040583330114</v>
      </c>
    </row>
    <row r="68" spans="1:8" x14ac:dyDescent="0.25">
      <c r="A68" s="73">
        <v>66</v>
      </c>
      <c r="B68" s="76"/>
      <c r="C68" s="76"/>
      <c r="D68" s="76"/>
      <c r="E68" s="76"/>
      <c r="F68" s="77"/>
      <c r="G68" s="77"/>
      <c r="H68" s="76"/>
    </row>
    <row r="69" spans="1:8" x14ac:dyDescent="0.25">
      <c r="A69" s="73">
        <v>67</v>
      </c>
      <c r="B69" s="76"/>
      <c r="C69" s="76"/>
      <c r="D69" s="76"/>
      <c r="E69" s="76"/>
      <c r="F69" s="77"/>
      <c r="G69" s="77"/>
      <c r="H69" s="76"/>
    </row>
    <row r="70" spans="1:8" x14ac:dyDescent="0.25">
      <c r="A70" s="73">
        <v>68</v>
      </c>
      <c r="B70" s="76">
        <v>100</v>
      </c>
      <c r="C70" s="76">
        <v>92.100000000000009</v>
      </c>
      <c r="D70" s="76">
        <v>96.889200000000017</v>
      </c>
      <c r="E70" s="76">
        <v>99.892765200000014</v>
      </c>
      <c r="F70" s="77"/>
      <c r="G70" s="77"/>
      <c r="H70" s="76">
        <v>105.69185737938949</v>
      </c>
    </row>
    <row r="71" spans="1:8" x14ac:dyDescent="0.25">
      <c r="A71" s="73">
        <v>69</v>
      </c>
      <c r="B71" s="76"/>
      <c r="C71" s="76"/>
      <c r="D71" s="76"/>
      <c r="E71" s="76"/>
      <c r="F71" s="77"/>
      <c r="G71" s="77"/>
      <c r="H71" s="76"/>
    </row>
    <row r="72" spans="1:8" x14ac:dyDescent="0.25">
      <c r="A72" s="73">
        <v>70</v>
      </c>
      <c r="B72" s="76">
        <v>100</v>
      </c>
      <c r="C72" s="76">
        <v>91</v>
      </c>
      <c r="D72" s="76">
        <v>96.914999999999992</v>
      </c>
      <c r="E72" s="76">
        <v>98.174894999999978</v>
      </c>
      <c r="F72" s="77"/>
      <c r="G72" s="77"/>
      <c r="H72" s="76"/>
    </row>
    <row r="73" spans="1:8" x14ac:dyDescent="0.25">
      <c r="A73" s="73">
        <v>71</v>
      </c>
      <c r="B73" s="76"/>
      <c r="C73" s="76"/>
      <c r="D73" s="76"/>
      <c r="E73" s="76"/>
      <c r="F73" s="77"/>
      <c r="G73" s="77"/>
      <c r="H73" s="76"/>
    </row>
    <row r="74" spans="1:8" x14ac:dyDescent="0.25">
      <c r="A74" s="73">
        <v>72</v>
      </c>
      <c r="B74" s="76"/>
      <c r="C74" s="76"/>
      <c r="D74" s="76"/>
      <c r="E74" s="76"/>
      <c r="F74" s="77"/>
      <c r="G74" s="77"/>
      <c r="H74" s="76"/>
    </row>
    <row r="75" spans="1:8" x14ac:dyDescent="0.25">
      <c r="A75" s="73">
        <v>73</v>
      </c>
      <c r="B75" s="76"/>
      <c r="C75" s="76"/>
      <c r="D75" s="76"/>
      <c r="E75" s="76"/>
      <c r="F75" s="77"/>
      <c r="G75" s="77"/>
      <c r="H75" s="76"/>
    </row>
    <row r="76" spans="1:8" x14ac:dyDescent="0.25">
      <c r="A76" s="73">
        <v>74</v>
      </c>
      <c r="B76" s="76"/>
      <c r="C76" s="76"/>
      <c r="D76" s="76"/>
      <c r="E76" s="76"/>
      <c r="F76" s="77"/>
      <c r="G76" s="77"/>
      <c r="H76" s="76"/>
    </row>
    <row r="77" spans="1:8" x14ac:dyDescent="0.25">
      <c r="A77" s="73">
        <v>75</v>
      </c>
      <c r="B77" s="76"/>
      <c r="C77" s="76"/>
      <c r="D77" s="76"/>
      <c r="E77" s="76"/>
      <c r="F77" s="77"/>
      <c r="G77" s="77"/>
      <c r="H77" s="76"/>
    </row>
    <row r="78" spans="1:8" x14ac:dyDescent="0.25">
      <c r="A78" s="73">
        <v>76</v>
      </c>
      <c r="B78" s="76"/>
      <c r="C78" s="76"/>
      <c r="D78" s="76"/>
      <c r="E78" s="76"/>
      <c r="F78" s="77"/>
      <c r="G78" s="77"/>
      <c r="H78" s="76"/>
    </row>
    <row r="79" spans="1:8" x14ac:dyDescent="0.25">
      <c r="A79" s="73">
        <v>77</v>
      </c>
      <c r="B79" s="76"/>
      <c r="C79" s="76"/>
      <c r="D79" s="76"/>
      <c r="E79" s="76"/>
      <c r="F79" s="77"/>
      <c r="G79" s="77"/>
      <c r="H79" s="76"/>
    </row>
    <row r="80" spans="1:8" x14ac:dyDescent="0.25">
      <c r="A80" s="73">
        <v>78</v>
      </c>
      <c r="B80" s="76"/>
      <c r="C80" s="76"/>
      <c r="D80" s="76"/>
      <c r="E80" s="76"/>
      <c r="F80" s="77"/>
      <c r="G80" s="77"/>
      <c r="H80" s="76"/>
    </row>
    <row r="81" spans="1:8" x14ac:dyDescent="0.25">
      <c r="A81" s="73">
        <v>79</v>
      </c>
      <c r="B81" s="76"/>
      <c r="C81" s="76"/>
      <c r="D81" s="76"/>
      <c r="E81" s="76"/>
      <c r="F81" s="77"/>
      <c r="G81" s="77"/>
      <c r="H81" s="76"/>
    </row>
    <row r="82" spans="1:8" x14ac:dyDescent="0.25">
      <c r="A82" s="73">
        <v>80</v>
      </c>
      <c r="B82" s="76">
        <v>100</v>
      </c>
      <c r="C82" s="76">
        <v>91.2</v>
      </c>
      <c r="D82" s="76">
        <v>95.395200000000003</v>
      </c>
      <c r="E82" s="76">
        <v>97.970870399999995</v>
      </c>
      <c r="F82" s="77"/>
      <c r="G82" s="77"/>
      <c r="H82" s="76">
        <v>103.25342884937251</v>
      </c>
    </row>
    <row r="83" spans="1:8" x14ac:dyDescent="0.25">
      <c r="A83" s="73">
        <v>81</v>
      </c>
      <c r="B83" s="76"/>
      <c r="C83" s="76"/>
      <c r="D83" s="76"/>
      <c r="E83" s="76"/>
      <c r="F83" s="77"/>
      <c r="G83" s="77"/>
      <c r="H83" s="76"/>
    </row>
    <row r="84" spans="1:8" x14ac:dyDescent="0.25">
      <c r="A84" s="73">
        <v>82</v>
      </c>
      <c r="B84" s="76"/>
      <c r="C84" s="76"/>
      <c r="D84" s="76"/>
      <c r="E84" s="76"/>
      <c r="F84" s="77"/>
      <c r="G84" s="77"/>
      <c r="H84" s="76"/>
    </row>
    <row r="85" spans="1:8" x14ac:dyDescent="0.25">
      <c r="A85" s="73">
        <v>83</v>
      </c>
      <c r="B85" s="76"/>
      <c r="C85" s="76"/>
      <c r="D85" s="76"/>
      <c r="E85" s="76"/>
      <c r="F85" s="77"/>
      <c r="G85" s="77"/>
      <c r="H85" s="76"/>
    </row>
    <row r="86" spans="1:8" x14ac:dyDescent="0.25">
      <c r="A86" s="73">
        <v>84</v>
      </c>
      <c r="B86" s="76"/>
      <c r="C86" s="76"/>
      <c r="D86" s="76"/>
      <c r="E86" s="76"/>
      <c r="F86" s="77"/>
      <c r="G86" s="77"/>
      <c r="H86" s="76"/>
    </row>
    <row r="87" spans="1:8" x14ac:dyDescent="0.25">
      <c r="A87" s="73">
        <v>85</v>
      </c>
      <c r="B87" s="76">
        <v>100</v>
      </c>
      <c r="C87" s="76">
        <v>92.036000000000001</v>
      </c>
      <c r="D87" s="76">
        <v>96.784137240000007</v>
      </c>
      <c r="E87" s="76">
        <v>100.2567520841712</v>
      </c>
      <c r="F87" s="77"/>
      <c r="G87" s="77"/>
      <c r="H87" s="76">
        <v>106.4788712666692</v>
      </c>
    </row>
    <row r="88" spans="1:8" x14ac:dyDescent="0.25">
      <c r="A88" s="73">
        <v>86</v>
      </c>
      <c r="B88" s="76"/>
      <c r="C88" s="76"/>
      <c r="D88" s="76"/>
      <c r="E88" s="76"/>
      <c r="F88" s="77"/>
      <c r="G88" s="77"/>
      <c r="H88" s="76"/>
    </row>
    <row r="89" spans="1:8" x14ac:dyDescent="0.25">
      <c r="A89" s="73">
        <v>87</v>
      </c>
      <c r="B89" s="76"/>
      <c r="C89" s="76"/>
      <c r="D89" s="76"/>
      <c r="E89" s="76"/>
      <c r="F89" s="77"/>
      <c r="G89" s="77"/>
      <c r="H89" s="76"/>
    </row>
    <row r="90" spans="1:8" x14ac:dyDescent="0.25">
      <c r="A90" s="73">
        <v>88</v>
      </c>
      <c r="B90" s="76">
        <v>100</v>
      </c>
      <c r="C90" s="76">
        <v>92</v>
      </c>
      <c r="D90" s="76">
        <v>95.68</v>
      </c>
      <c r="E90" s="76">
        <v>98.55040000000001</v>
      </c>
      <c r="F90" s="77"/>
      <c r="G90" s="77"/>
      <c r="H90" s="76">
        <v>103.55604856711113</v>
      </c>
    </row>
    <row r="91" spans="1:8" x14ac:dyDescent="0.25">
      <c r="A91" s="73">
        <v>89</v>
      </c>
      <c r="B91" s="76">
        <v>100</v>
      </c>
      <c r="C91" s="76">
        <v>91.8</v>
      </c>
      <c r="D91" s="76">
        <v>97.858800000000002</v>
      </c>
      <c r="E91" s="76">
        <v>99.913834799999989</v>
      </c>
      <c r="F91" s="77"/>
      <c r="G91" s="77"/>
      <c r="H91" s="76">
        <v>106.75863371239721</v>
      </c>
    </row>
    <row r="92" spans="1:8" x14ac:dyDescent="0.25">
      <c r="A92" s="73">
        <v>90</v>
      </c>
      <c r="B92" s="76">
        <v>100</v>
      </c>
      <c r="C92" s="76">
        <v>91.715000000000003</v>
      </c>
      <c r="D92" s="76">
        <v>96.357613299999997</v>
      </c>
      <c r="E92" s="76">
        <v>98.284765566000004</v>
      </c>
      <c r="F92" s="77"/>
      <c r="G92" s="77"/>
      <c r="H92" s="76">
        <v>103.68814884155557</v>
      </c>
    </row>
    <row r="93" spans="1:8" x14ac:dyDescent="0.25">
      <c r="A93" s="73">
        <v>91</v>
      </c>
      <c r="B93" s="76"/>
      <c r="C93" s="76"/>
      <c r="D93" s="76"/>
      <c r="E93" s="76"/>
      <c r="F93" s="77"/>
      <c r="G93" s="77"/>
      <c r="H93" s="76"/>
    </row>
    <row r="94" spans="1:8" x14ac:dyDescent="0.25">
      <c r="A94" s="73">
        <v>92</v>
      </c>
      <c r="B94" s="76"/>
      <c r="C94" s="76"/>
      <c r="D94" s="76"/>
      <c r="E94" s="76"/>
      <c r="F94" s="77"/>
      <c r="G94" s="77"/>
      <c r="H94" s="76"/>
    </row>
    <row r="95" spans="1:8" x14ac:dyDescent="0.25">
      <c r="A95" s="73">
        <v>93</v>
      </c>
      <c r="B95" s="76">
        <v>100</v>
      </c>
      <c r="C95" s="76">
        <v>91.8</v>
      </c>
      <c r="D95" s="76">
        <v>97.858800000000002</v>
      </c>
      <c r="E95" s="76">
        <v>99.913834799999989</v>
      </c>
      <c r="F95" s="77"/>
      <c r="G95" s="77"/>
      <c r="H95" s="76"/>
    </row>
    <row r="96" spans="1:8" x14ac:dyDescent="0.25">
      <c r="A96" s="73">
        <v>94</v>
      </c>
      <c r="B96" s="76"/>
      <c r="C96" s="76"/>
      <c r="D96" s="76"/>
      <c r="E96" s="76"/>
      <c r="F96" s="77"/>
      <c r="G96" s="77"/>
      <c r="H96" s="76"/>
    </row>
    <row r="97" spans="1:8" x14ac:dyDescent="0.25">
      <c r="A97" s="73">
        <v>95</v>
      </c>
      <c r="B97" s="76">
        <v>100</v>
      </c>
      <c r="C97" s="76">
        <v>93.225047324900004</v>
      </c>
      <c r="D97" s="76">
        <v>98.889226697149311</v>
      </c>
      <c r="E97" s="76">
        <v>101.55563827784415</v>
      </c>
      <c r="F97" s="77"/>
      <c r="G97" s="77"/>
      <c r="H97" s="76">
        <v>107.50882018445172</v>
      </c>
    </row>
    <row r="98" spans="1:8" x14ac:dyDescent="0.25">
      <c r="A98" s="73">
        <v>96</v>
      </c>
      <c r="B98" s="76">
        <v>100</v>
      </c>
      <c r="C98" s="76">
        <v>92</v>
      </c>
      <c r="D98" s="76">
        <v>97.335999999999999</v>
      </c>
      <c r="E98" s="76">
        <v>101.61878400000001</v>
      </c>
      <c r="F98" s="77"/>
      <c r="G98" s="77"/>
      <c r="H98" s="76"/>
    </row>
    <row r="99" spans="1:8" x14ac:dyDescent="0.25">
      <c r="A99" s="73">
        <v>97</v>
      </c>
      <c r="B99" s="76">
        <v>100</v>
      </c>
      <c r="C99" s="76">
        <v>92.7</v>
      </c>
      <c r="D99" s="76">
        <v>96.2226</v>
      </c>
      <c r="E99" s="76"/>
      <c r="F99" s="77"/>
      <c r="G99" s="77"/>
      <c r="H99" s="76"/>
    </row>
    <row r="100" spans="1:8" x14ac:dyDescent="0.25">
      <c r="A100" s="73">
        <v>98</v>
      </c>
      <c r="B100" s="76">
        <v>100</v>
      </c>
      <c r="C100" s="76">
        <v>91.2</v>
      </c>
      <c r="D100" s="76">
        <v>94.9392</v>
      </c>
      <c r="E100" s="76">
        <v>96.932923199999991</v>
      </c>
      <c r="F100" s="77"/>
      <c r="G100" s="77"/>
      <c r="H100" s="76">
        <v>101.7601010932167</v>
      </c>
    </row>
    <row r="101" spans="1:8" x14ac:dyDescent="0.25">
      <c r="A101" s="73">
        <v>99</v>
      </c>
      <c r="B101" s="76">
        <v>100</v>
      </c>
      <c r="C101" s="76">
        <v>91.96</v>
      </c>
      <c r="D101" s="76">
        <v>96.797095999999996</v>
      </c>
      <c r="E101" s="76">
        <v>99.933321910399997</v>
      </c>
      <c r="F101" s="77"/>
      <c r="G101" s="77"/>
      <c r="H101" s="76">
        <v>106.71415374052928</v>
      </c>
    </row>
    <row r="102" spans="1:8" x14ac:dyDescent="0.25">
      <c r="A102" s="73">
        <v>100</v>
      </c>
      <c r="B102" s="76"/>
      <c r="C102" s="76"/>
      <c r="D102" s="76"/>
      <c r="E102" s="76"/>
      <c r="F102" s="77"/>
      <c r="G102" s="77"/>
      <c r="H102" s="76"/>
    </row>
    <row r="103" spans="1:8" x14ac:dyDescent="0.25">
      <c r="A103" s="73">
        <v>101</v>
      </c>
      <c r="B103" s="76">
        <v>100</v>
      </c>
      <c r="C103" s="76">
        <v>92.5</v>
      </c>
      <c r="D103" s="76">
        <v>97.495000000000005</v>
      </c>
      <c r="E103" s="76">
        <v>99.932374999999993</v>
      </c>
      <c r="F103" s="77"/>
      <c r="G103" s="77"/>
      <c r="H103" s="76">
        <v>104.08260011102801</v>
      </c>
    </row>
    <row r="104" spans="1:8" x14ac:dyDescent="0.25">
      <c r="A104" s="73">
        <v>102</v>
      </c>
      <c r="B104" s="76"/>
      <c r="C104" s="76"/>
      <c r="D104" s="76"/>
      <c r="E104" s="76"/>
      <c r="F104" s="77"/>
      <c r="G104" s="77"/>
      <c r="H104" s="76"/>
    </row>
    <row r="105" spans="1:8" x14ac:dyDescent="0.25">
      <c r="A105" s="73">
        <v>103</v>
      </c>
      <c r="B105" s="76">
        <v>100</v>
      </c>
      <c r="C105" s="76">
        <v>92.100000000000009</v>
      </c>
      <c r="D105" s="76">
        <v>96.520800000000008</v>
      </c>
      <c r="E105" s="76">
        <v>97.968611999999993</v>
      </c>
      <c r="F105" s="77"/>
      <c r="G105" s="77"/>
      <c r="H105" s="76"/>
    </row>
    <row r="106" spans="1:8" x14ac:dyDescent="0.25">
      <c r="A106" s="73">
        <v>104</v>
      </c>
      <c r="B106" s="76"/>
      <c r="C106" s="76"/>
      <c r="D106" s="76"/>
      <c r="E106" s="76"/>
      <c r="F106" s="77"/>
      <c r="G106" s="77"/>
      <c r="H106" s="76"/>
    </row>
    <row r="107" spans="1:8" x14ac:dyDescent="0.25">
      <c r="A107" s="73">
        <v>105</v>
      </c>
      <c r="B107" s="76">
        <v>100</v>
      </c>
      <c r="C107" s="76">
        <v>92</v>
      </c>
      <c r="D107" s="76">
        <v>96.600000000000009</v>
      </c>
      <c r="E107" s="76">
        <v>98.821799999999996</v>
      </c>
      <c r="F107" s="77"/>
      <c r="G107" s="77"/>
      <c r="H107" s="76"/>
    </row>
    <row r="108" spans="1:8" x14ac:dyDescent="0.25">
      <c r="A108" s="73">
        <v>106</v>
      </c>
      <c r="B108" s="76"/>
      <c r="C108" s="76"/>
      <c r="D108" s="76"/>
      <c r="E108" s="76"/>
      <c r="F108" s="77"/>
      <c r="G108" s="77"/>
      <c r="H108" s="76"/>
    </row>
    <row r="109" spans="1:8" x14ac:dyDescent="0.25">
      <c r="A109" s="73">
        <v>107</v>
      </c>
      <c r="B109" s="76">
        <v>100</v>
      </c>
      <c r="C109" s="76">
        <v>92.352999999999994</v>
      </c>
      <c r="D109" s="76">
        <v>96.994661779999987</v>
      </c>
      <c r="E109" s="76">
        <v>99.162492470782993</v>
      </c>
      <c r="F109" s="77"/>
      <c r="G109" s="77"/>
      <c r="H109" s="76">
        <v>104.03370681460656</v>
      </c>
    </row>
    <row r="110" spans="1:8" x14ac:dyDescent="0.25">
      <c r="A110" s="73">
        <v>108</v>
      </c>
      <c r="B110" s="76"/>
      <c r="C110" s="76"/>
      <c r="D110" s="76"/>
      <c r="E110" s="76"/>
      <c r="F110" s="77"/>
      <c r="G110" s="77"/>
      <c r="H110" s="76"/>
    </row>
    <row r="111" spans="1:8" x14ac:dyDescent="0.25">
      <c r="A111" s="73">
        <v>109</v>
      </c>
      <c r="B111" s="76">
        <v>100</v>
      </c>
      <c r="C111" s="76">
        <v>92.600000000000009</v>
      </c>
      <c r="D111" s="76">
        <v>98.619</v>
      </c>
      <c r="E111" s="76">
        <v>101.57757000000001</v>
      </c>
      <c r="F111" s="77"/>
      <c r="G111" s="77"/>
      <c r="H111" s="76">
        <v>108.11018460333163</v>
      </c>
    </row>
    <row r="112" spans="1:8" x14ac:dyDescent="0.25">
      <c r="A112" s="73">
        <v>110</v>
      </c>
      <c r="B112" s="76">
        <v>100</v>
      </c>
      <c r="C112" s="76">
        <v>92.5</v>
      </c>
      <c r="D112" s="76">
        <v>97.772499999999994</v>
      </c>
      <c r="E112" s="76">
        <v>100.705675</v>
      </c>
      <c r="F112" s="77"/>
      <c r="G112" s="77"/>
      <c r="H112" s="76"/>
    </row>
    <row r="113" spans="1:8" x14ac:dyDescent="0.25">
      <c r="A113" s="73">
        <v>111</v>
      </c>
      <c r="B113" s="76">
        <v>100</v>
      </c>
      <c r="C113" s="76">
        <v>92</v>
      </c>
      <c r="D113" s="76"/>
      <c r="E113" s="76"/>
      <c r="F113" s="77"/>
      <c r="G113" s="77"/>
      <c r="H113" s="76"/>
    </row>
    <row r="114" spans="1:8" x14ac:dyDescent="0.25">
      <c r="A114" s="73">
        <v>112</v>
      </c>
      <c r="B114" s="76">
        <v>100</v>
      </c>
      <c r="C114" s="76">
        <v>91.8</v>
      </c>
      <c r="D114" s="76">
        <v>96.206400000000002</v>
      </c>
      <c r="E114" s="76">
        <v>97.938115199999999</v>
      </c>
      <c r="F114" s="77"/>
      <c r="G114" s="77"/>
      <c r="H114" s="76">
        <v>102.7146628514684</v>
      </c>
    </row>
    <row r="115" spans="1:8" x14ac:dyDescent="0.25">
      <c r="A115" s="73">
        <v>113</v>
      </c>
      <c r="B115" s="76"/>
      <c r="C115" s="76"/>
      <c r="D115" s="76"/>
      <c r="E115" s="76"/>
      <c r="F115" s="77"/>
      <c r="G115" s="77"/>
      <c r="H115" s="76"/>
    </row>
    <row r="116" spans="1:8" x14ac:dyDescent="0.25">
      <c r="A116" s="73">
        <v>114</v>
      </c>
      <c r="B116" s="76">
        <v>100</v>
      </c>
      <c r="C116" s="76">
        <v>92.600000000000009</v>
      </c>
      <c r="D116" s="76">
        <v>98.15600000000002</v>
      </c>
      <c r="E116" s="76">
        <v>101.59146000000001</v>
      </c>
      <c r="F116" s="77"/>
      <c r="G116" s="77"/>
      <c r="H116" s="76">
        <v>107.48626819834877</v>
      </c>
    </row>
    <row r="117" spans="1:8" x14ac:dyDescent="0.25">
      <c r="A117" s="73">
        <v>115</v>
      </c>
      <c r="B117" s="76">
        <v>100</v>
      </c>
      <c r="C117" s="76">
        <v>92.300000000000011</v>
      </c>
      <c r="D117" s="76">
        <v>97.930300000000003</v>
      </c>
      <c r="E117" s="76"/>
      <c r="F117" s="77"/>
      <c r="G117" s="77"/>
      <c r="H117" s="76"/>
    </row>
    <row r="118" spans="1:8" x14ac:dyDescent="0.25">
      <c r="A118" s="73">
        <v>116</v>
      </c>
      <c r="B118" s="76">
        <v>100</v>
      </c>
      <c r="C118" s="76">
        <v>92</v>
      </c>
      <c r="D118" s="76">
        <v>97.059999999999988</v>
      </c>
      <c r="E118" s="76"/>
      <c r="F118" s="77"/>
      <c r="G118" s="77"/>
      <c r="H118" s="76"/>
    </row>
    <row r="119" spans="1:8" x14ac:dyDescent="0.25">
      <c r="A119" s="73">
        <v>117</v>
      </c>
      <c r="B119" s="76">
        <v>100</v>
      </c>
      <c r="C119" s="76">
        <v>92.5</v>
      </c>
      <c r="D119" s="76">
        <v>97.125</v>
      </c>
      <c r="E119" s="76">
        <v>98.581874999999997</v>
      </c>
      <c r="F119" s="77"/>
      <c r="G119" s="77"/>
      <c r="H119" s="76"/>
    </row>
    <row r="120" spans="1:8" x14ac:dyDescent="0.25">
      <c r="A120" s="73">
        <v>118</v>
      </c>
      <c r="B120" s="76"/>
      <c r="C120" s="76"/>
      <c r="D120" s="76"/>
      <c r="E120" s="76"/>
      <c r="F120" s="77"/>
      <c r="G120" s="77"/>
      <c r="H120" s="76"/>
    </row>
    <row r="121" spans="1:8" x14ac:dyDescent="0.25">
      <c r="A121" s="73">
        <v>119</v>
      </c>
      <c r="B121" s="76"/>
      <c r="C121" s="76"/>
      <c r="D121" s="76"/>
      <c r="E121" s="76"/>
      <c r="F121" s="77"/>
      <c r="G121" s="77"/>
      <c r="H121" s="76"/>
    </row>
    <row r="122" spans="1:8" x14ac:dyDescent="0.25">
      <c r="A122" s="73">
        <v>120</v>
      </c>
      <c r="B122" s="76"/>
      <c r="C122" s="76"/>
      <c r="D122" s="76"/>
      <c r="E122" s="76"/>
      <c r="F122" s="77"/>
      <c r="G122" s="77"/>
      <c r="H122" s="76"/>
    </row>
    <row r="123" spans="1:8" x14ac:dyDescent="0.25">
      <c r="A123" s="73">
        <v>121</v>
      </c>
      <c r="B123" s="76">
        <v>100</v>
      </c>
      <c r="C123" s="76">
        <v>92.300000000000011</v>
      </c>
      <c r="D123" s="76">
        <v>96.545800000000014</v>
      </c>
      <c r="E123" s="76">
        <v>98.573261800000012</v>
      </c>
      <c r="F123" s="77"/>
      <c r="G123" s="77"/>
      <c r="H123" s="76">
        <v>103.17671075250368</v>
      </c>
    </row>
    <row r="124" spans="1:8" x14ac:dyDescent="0.25">
      <c r="A124" s="73">
        <v>122</v>
      </c>
      <c r="B124" s="76"/>
      <c r="C124" s="76"/>
      <c r="D124" s="76"/>
      <c r="E124" s="76"/>
      <c r="F124" s="77"/>
      <c r="G124" s="77"/>
      <c r="H124" s="76"/>
    </row>
    <row r="125" spans="1:8" x14ac:dyDescent="0.25">
      <c r="A125" s="73">
        <v>123</v>
      </c>
      <c r="B125" s="76"/>
      <c r="C125" s="76"/>
      <c r="D125" s="76"/>
      <c r="E125" s="76"/>
      <c r="F125" s="77"/>
      <c r="G125" s="77"/>
      <c r="H125" s="76"/>
    </row>
    <row r="126" spans="1:8" x14ac:dyDescent="0.25">
      <c r="A126" s="73">
        <v>124</v>
      </c>
      <c r="B126" s="76"/>
      <c r="C126" s="76"/>
      <c r="D126" s="76"/>
      <c r="E126" s="76"/>
      <c r="F126" s="77"/>
      <c r="G126" s="77"/>
      <c r="H126" s="76"/>
    </row>
    <row r="127" spans="1:8" x14ac:dyDescent="0.25">
      <c r="A127" s="73">
        <v>125</v>
      </c>
      <c r="B127" s="76"/>
      <c r="C127" s="76"/>
      <c r="D127" s="76"/>
      <c r="E127" s="76"/>
      <c r="F127" s="77"/>
      <c r="G127" s="77"/>
      <c r="H127" s="76"/>
    </row>
    <row r="128" spans="1:8" x14ac:dyDescent="0.25">
      <c r="A128" s="73">
        <v>126</v>
      </c>
      <c r="B128" s="76"/>
      <c r="C128" s="76"/>
      <c r="D128" s="76"/>
      <c r="E128" s="76"/>
      <c r="F128" s="77"/>
      <c r="G128" s="77"/>
      <c r="H128" s="76"/>
    </row>
    <row r="129" spans="1:8" x14ac:dyDescent="0.25">
      <c r="A129" s="73">
        <v>127</v>
      </c>
      <c r="B129" s="76">
        <v>100</v>
      </c>
      <c r="C129" s="76">
        <v>91.7</v>
      </c>
      <c r="D129" s="76">
        <v>97.202000000000012</v>
      </c>
      <c r="E129" s="76">
        <v>99.632050000000007</v>
      </c>
      <c r="F129" s="77"/>
      <c r="G129" s="77"/>
      <c r="H129" s="76">
        <v>105.00502366489896</v>
      </c>
    </row>
    <row r="130" spans="1:8" x14ac:dyDescent="0.25">
      <c r="A130" s="73">
        <v>128</v>
      </c>
      <c r="B130" s="76">
        <v>100</v>
      </c>
      <c r="C130" s="76">
        <v>92</v>
      </c>
      <c r="D130" s="76">
        <v>97.52000000000001</v>
      </c>
      <c r="E130" s="76">
        <v>99.957999999999998</v>
      </c>
      <c r="F130" s="77"/>
      <c r="G130" s="77"/>
      <c r="H130" s="76">
        <v>105.55596592197222</v>
      </c>
    </row>
    <row r="131" spans="1:8" x14ac:dyDescent="0.25">
      <c r="A131" s="73">
        <v>129</v>
      </c>
      <c r="B131" s="76"/>
      <c r="C131" s="76"/>
      <c r="D131" s="76"/>
      <c r="E131" s="76"/>
      <c r="F131" s="77"/>
      <c r="G131" s="77"/>
      <c r="H131" s="76"/>
    </row>
    <row r="132" spans="1:8" x14ac:dyDescent="0.25">
      <c r="A132" s="73">
        <v>130</v>
      </c>
      <c r="B132" s="76"/>
      <c r="C132" s="76"/>
      <c r="D132" s="76"/>
      <c r="E132" s="76"/>
      <c r="F132" s="77"/>
      <c r="G132" s="77"/>
      <c r="H132" s="76"/>
    </row>
    <row r="133" spans="1:8" x14ac:dyDescent="0.25">
      <c r="A133" s="73">
        <v>131</v>
      </c>
      <c r="B133" s="76">
        <v>100</v>
      </c>
      <c r="C133" s="76">
        <v>92.5</v>
      </c>
      <c r="D133" s="76">
        <v>95.737499999999997</v>
      </c>
      <c r="E133" s="76">
        <v>96.694874999999996</v>
      </c>
      <c r="F133" s="77"/>
      <c r="G133" s="77"/>
      <c r="H133" s="76">
        <v>99.624826407374997</v>
      </c>
    </row>
    <row r="134" spans="1:8" x14ac:dyDescent="0.25">
      <c r="A134" s="73">
        <v>132</v>
      </c>
      <c r="B134" s="76"/>
      <c r="C134" s="76"/>
      <c r="D134" s="76"/>
      <c r="E134" s="76"/>
      <c r="F134" s="77"/>
      <c r="G134" s="77"/>
      <c r="H134" s="76"/>
    </row>
    <row r="135" spans="1:8" x14ac:dyDescent="0.25">
      <c r="A135" s="73">
        <v>133</v>
      </c>
      <c r="B135" s="76"/>
      <c r="C135" s="76"/>
      <c r="D135" s="76"/>
      <c r="E135" s="76"/>
      <c r="F135" s="77"/>
      <c r="G135" s="77"/>
      <c r="H135" s="76"/>
    </row>
    <row r="136" spans="1:8" x14ac:dyDescent="0.25">
      <c r="A136" s="73">
        <v>134</v>
      </c>
      <c r="B136" s="76"/>
      <c r="C136" s="76"/>
      <c r="D136" s="76"/>
      <c r="E136" s="76"/>
      <c r="F136" s="77"/>
      <c r="G136" s="77"/>
      <c r="H136" s="76"/>
    </row>
    <row r="137" spans="1:8" x14ac:dyDescent="0.25">
      <c r="A137" s="73">
        <v>135</v>
      </c>
      <c r="B137" s="76"/>
      <c r="C137" s="76"/>
      <c r="D137" s="76"/>
      <c r="E137" s="76"/>
      <c r="F137" s="77"/>
      <c r="G137" s="77"/>
      <c r="H137" s="76"/>
    </row>
    <row r="138" spans="1:8" x14ac:dyDescent="0.25">
      <c r="A138" s="73">
        <v>136</v>
      </c>
      <c r="B138" s="76"/>
      <c r="C138" s="76"/>
      <c r="D138" s="76"/>
      <c r="E138" s="76"/>
      <c r="F138" s="77"/>
      <c r="G138" s="77"/>
      <c r="H138" s="76"/>
    </row>
    <row r="139" spans="1:8" x14ac:dyDescent="0.25">
      <c r="A139" s="73">
        <v>137</v>
      </c>
      <c r="B139" s="76"/>
      <c r="C139" s="76"/>
      <c r="D139" s="76"/>
      <c r="E139" s="76"/>
      <c r="F139" s="77"/>
      <c r="G139" s="77"/>
      <c r="H139" s="76"/>
    </row>
    <row r="140" spans="1:8" x14ac:dyDescent="0.25">
      <c r="A140" s="73">
        <v>138</v>
      </c>
      <c r="B140" s="76"/>
      <c r="C140" s="76"/>
      <c r="D140" s="76"/>
      <c r="E140" s="76"/>
      <c r="F140" s="77"/>
      <c r="G140" s="77"/>
      <c r="H140" s="76"/>
    </row>
    <row r="141" spans="1:8" x14ac:dyDescent="0.25">
      <c r="A141" s="73">
        <v>139</v>
      </c>
      <c r="B141" s="76"/>
      <c r="C141" s="76"/>
      <c r="D141" s="76"/>
      <c r="E141" s="76"/>
      <c r="F141" s="77"/>
      <c r="G141" s="77"/>
      <c r="H141" s="76"/>
    </row>
    <row r="142" spans="1:8" x14ac:dyDescent="0.25">
      <c r="A142" s="73">
        <v>140</v>
      </c>
      <c r="B142" s="76"/>
      <c r="C142" s="76"/>
      <c r="D142" s="76"/>
      <c r="E142" s="76"/>
      <c r="F142" s="77"/>
      <c r="G142" s="77"/>
      <c r="H142" s="76"/>
    </row>
    <row r="143" spans="1:8" x14ac:dyDescent="0.25">
      <c r="A143" s="73">
        <v>141</v>
      </c>
      <c r="B143" s="76"/>
      <c r="C143" s="76"/>
      <c r="D143" s="76"/>
      <c r="E143" s="76"/>
      <c r="F143" s="77"/>
      <c r="G143" s="77"/>
      <c r="H143" s="76"/>
    </row>
    <row r="144" spans="1:8" x14ac:dyDescent="0.25">
      <c r="A144" s="73">
        <v>142</v>
      </c>
      <c r="B144" s="76"/>
      <c r="C144" s="76"/>
      <c r="D144" s="76"/>
      <c r="E144" s="76"/>
      <c r="F144" s="77"/>
      <c r="G144" s="77"/>
      <c r="H144" s="76"/>
    </row>
    <row r="145" spans="1:8" x14ac:dyDescent="0.25">
      <c r="A145" s="73">
        <v>143</v>
      </c>
      <c r="B145" s="76"/>
      <c r="C145" s="76"/>
      <c r="D145" s="76"/>
      <c r="E145" s="76"/>
      <c r="F145" s="77"/>
      <c r="G145" s="77"/>
      <c r="H145" s="76"/>
    </row>
    <row r="146" spans="1:8" x14ac:dyDescent="0.25">
      <c r="A146" s="73">
        <v>144</v>
      </c>
      <c r="B146" s="76"/>
      <c r="C146" s="76"/>
      <c r="D146" s="76"/>
      <c r="E146" s="76"/>
      <c r="F146" s="77"/>
      <c r="G146" s="77"/>
      <c r="H146" s="76"/>
    </row>
    <row r="147" spans="1:8" x14ac:dyDescent="0.25">
      <c r="A147" s="73">
        <v>145</v>
      </c>
      <c r="B147" s="76"/>
      <c r="C147" s="76"/>
      <c r="D147" s="76"/>
      <c r="E147" s="76"/>
      <c r="F147" s="77"/>
      <c r="G147" s="77"/>
      <c r="H147" s="76"/>
    </row>
    <row r="148" spans="1:8" x14ac:dyDescent="0.25">
      <c r="A148" s="73">
        <v>146</v>
      </c>
      <c r="B148" s="76"/>
      <c r="C148" s="76"/>
      <c r="D148" s="76"/>
      <c r="E148" s="76"/>
      <c r="F148" s="77"/>
      <c r="G148" s="77"/>
      <c r="H148" s="76"/>
    </row>
    <row r="149" spans="1:8" x14ac:dyDescent="0.25">
      <c r="A149" s="73">
        <v>147</v>
      </c>
      <c r="B149" s="76"/>
      <c r="C149" s="76"/>
      <c r="D149" s="76"/>
      <c r="E149" s="76"/>
      <c r="F149" s="77"/>
      <c r="G149" s="77"/>
      <c r="H149" s="76"/>
    </row>
    <row r="150" spans="1:8" x14ac:dyDescent="0.25">
      <c r="A150" s="73">
        <v>148</v>
      </c>
      <c r="B150" s="76"/>
      <c r="C150" s="76"/>
      <c r="D150" s="76"/>
      <c r="E150" s="76"/>
      <c r="F150" s="77"/>
      <c r="G150" s="77"/>
      <c r="H150" s="76"/>
    </row>
    <row r="151" spans="1:8" x14ac:dyDescent="0.25">
      <c r="A151" s="73">
        <v>149</v>
      </c>
      <c r="B151" s="76"/>
      <c r="C151" s="76"/>
      <c r="D151" s="76"/>
      <c r="E151" s="76"/>
      <c r="F151" s="77"/>
      <c r="G151" s="77"/>
      <c r="H151" s="76"/>
    </row>
    <row r="152" spans="1:8" x14ac:dyDescent="0.25">
      <c r="A152" s="73">
        <v>150</v>
      </c>
      <c r="B152" s="76"/>
      <c r="C152" s="76"/>
      <c r="D152" s="76"/>
      <c r="E152" s="76"/>
      <c r="F152" s="77"/>
      <c r="G152" s="77"/>
      <c r="H152" s="76"/>
    </row>
    <row r="153" spans="1:8" x14ac:dyDescent="0.25">
      <c r="A153" s="78" t="s">
        <v>82</v>
      </c>
      <c r="B153" s="74">
        <v>100</v>
      </c>
      <c r="C153" s="74">
        <v>91.677357419061067</v>
      </c>
      <c r="D153" s="74">
        <v>96.895116489647137</v>
      </c>
      <c r="E153" s="74">
        <v>99.186086781368559</v>
      </c>
      <c r="F153" s="72"/>
      <c r="G153" s="74"/>
      <c r="H153" s="112">
        <v>104.35181408664289</v>
      </c>
    </row>
    <row r="154" spans="1:8" x14ac:dyDescent="0.25">
      <c r="A154" s="78" t="s">
        <v>83</v>
      </c>
      <c r="B154" s="74">
        <v>100</v>
      </c>
      <c r="C154" s="74">
        <v>94.503574863652744</v>
      </c>
      <c r="D154" s="74">
        <v>98.556296737669996</v>
      </c>
      <c r="E154" s="74">
        <v>100.21710246515005</v>
      </c>
      <c r="F154" s="72"/>
      <c r="G154" s="74">
        <v>103.21634828399603</v>
      </c>
      <c r="H154" s="75"/>
    </row>
    <row r="155" spans="1:8" x14ac:dyDescent="0.25">
      <c r="A155" s="78" t="s">
        <v>84</v>
      </c>
      <c r="B155" s="74">
        <v>100</v>
      </c>
      <c r="C155" s="74">
        <v>101.0531203099</v>
      </c>
      <c r="D155" s="74">
        <v>102.31484742136755</v>
      </c>
      <c r="E155" s="74">
        <v>103.70463297768949</v>
      </c>
      <c r="F155" s="72"/>
      <c r="G155" s="74">
        <v>106.53170289794494</v>
      </c>
      <c r="H155" s="75"/>
    </row>
    <row r="156" spans="1:8" x14ac:dyDescent="0.25">
      <c r="A156" s="78" t="s">
        <v>89</v>
      </c>
      <c r="B156" s="74">
        <v>100</v>
      </c>
      <c r="C156" s="74">
        <v>92.01</v>
      </c>
      <c r="D156" s="74">
        <v>96.66</v>
      </c>
      <c r="E156" s="74">
        <v>99.796000000000006</v>
      </c>
    </row>
  </sheetData>
  <mergeCells count="1">
    <mergeCell ref="J2:Q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/>
  <dimension ref="A1:P61"/>
  <sheetViews>
    <sheetView showGridLines="0" zoomScale="145" zoomScaleNormal="145" workbookViewId="0"/>
  </sheetViews>
  <sheetFormatPr defaultColWidth="8.83203125" defaultRowHeight="12.75" x14ac:dyDescent="0.2"/>
  <cols>
    <col min="1" max="1" width="8.83203125" style="1"/>
    <col min="2" max="7" width="9.83203125" style="1" customWidth="1"/>
    <col min="8" max="9" width="9.83203125" style="48" customWidth="1"/>
    <col min="10" max="10" width="8.83203125" style="15"/>
    <col min="11" max="11" width="13.33203125" style="15" customWidth="1"/>
    <col min="12" max="13" width="8.83203125" style="15"/>
    <col min="14" max="16384" width="8.83203125" style="48"/>
  </cols>
  <sheetData>
    <row r="1" spans="2:16" x14ac:dyDescent="0.2">
      <c r="B1" s="79" t="s">
        <v>22</v>
      </c>
    </row>
    <row r="2" spans="2:16" ht="13.15" customHeight="1" x14ac:dyDescent="0.2">
      <c r="B2" s="134" t="s">
        <v>48</v>
      </c>
      <c r="C2" s="134"/>
      <c r="D2" s="134"/>
      <c r="E2" s="134"/>
      <c r="F2" s="134"/>
      <c r="G2" s="134"/>
      <c r="H2" s="134"/>
      <c r="I2" s="134"/>
    </row>
    <row r="3" spans="2:16" ht="13.15" customHeight="1" x14ac:dyDescent="0.2"/>
    <row r="4" spans="2:16" ht="13.15" customHeight="1" thickBot="1" x14ac:dyDescent="0.25">
      <c r="K4" s="51"/>
      <c r="L4" s="52" t="s">
        <v>96</v>
      </c>
      <c r="M4" s="52" t="s">
        <v>95</v>
      </c>
      <c r="N4" s="52" t="s">
        <v>97</v>
      </c>
    </row>
    <row r="5" spans="2:16" ht="13.15" customHeight="1" x14ac:dyDescent="0.2">
      <c r="K5" s="57" t="s">
        <v>49</v>
      </c>
      <c r="L5" s="53">
        <v>0.63</v>
      </c>
      <c r="M5" s="53">
        <v>0.79</v>
      </c>
      <c r="N5" s="53">
        <v>0.06</v>
      </c>
      <c r="O5" s="47"/>
      <c r="P5" s="46"/>
    </row>
    <row r="6" spans="2:16" ht="13.15" customHeight="1" x14ac:dyDescent="0.2">
      <c r="H6" s="9"/>
      <c r="K6" s="57" t="s">
        <v>50</v>
      </c>
      <c r="L6" s="53">
        <v>1.43</v>
      </c>
      <c r="M6" s="53">
        <v>3.68</v>
      </c>
      <c r="N6" s="53">
        <v>0.94</v>
      </c>
      <c r="O6" s="47"/>
      <c r="P6" s="46"/>
    </row>
    <row r="7" spans="2:16" ht="13.15" customHeight="1" x14ac:dyDescent="0.2">
      <c r="K7" s="57" t="s">
        <v>51</v>
      </c>
      <c r="L7" s="53">
        <v>3.48</v>
      </c>
      <c r="M7" s="53">
        <v>9.39</v>
      </c>
      <c r="N7" s="53">
        <v>3.74</v>
      </c>
      <c r="O7" s="47"/>
      <c r="P7" s="46"/>
    </row>
    <row r="8" spans="2:16" ht="13.15" customHeight="1" x14ac:dyDescent="0.2">
      <c r="K8" s="57" t="s">
        <v>52</v>
      </c>
      <c r="L8" s="53">
        <v>7.28</v>
      </c>
      <c r="M8" s="53">
        <v>21.27</v>
      </c>
      <c r="N8" s="53">
        <v>16.66</v>
      </c>
      <c r="O8" s="47"/>
      <c r="P8" s="46"/>
    </row>
    <row r="9" spans="2:16" ht="13.15" customHeight="1" x14ac:dyDescent="0.2">
      <c r="K9" s="57" t="s">
        <v>53</v>
      </c>
      <c r="L9" s="53">
        <v>15.83</v>
      </c>
      <c r="M9" s="53">
        <v>34.619999999999997</v>
      </c>
      <c r="N9" s="53">
        <v>53.54</v>
      </c>
      <c r="O9" s="47"/>
      <c r="P9" s="46"/>
    </row>
    <row r="10" spans="2:16" ht="13.15" customHeight="1" x14ac:dyDescent="0.2">
      <c r="K10" s="57" t="s">
        <v>54</v>
      </c>
      <c r="L10" s="53">
        <v>25.62</v>
      </c>
      <c r="M10" s="53">
        <v>20.73</v>
      </c>
      <c r="N10" s="53">
        <v>19.309999999999999</v>
      </c>
      <c r="O10" s="47"/>
      <c r="P10" s="46"/>
    </row>
    <row r="11" spans="2:16" ht="13.15" customHeight="1" x14ac:dyDescent="0.2">
      <c r="K11" s="57" t="s">
        <v>55</v>
      </c>
      <c r="L11" s="53">
        <v>28</v>
      </c>
      <c r="M11" s="53">
        <v>6.83</v>
      </c>
      <c r="N11" s="53">
        <v>3.98</v>
      </c>
      <c r="O11" s="47"/>
      <c r="P11" s="46"/>
    </row>
    <row r="12" spans="2:16" ht="13.15" customHeight="1" x14ac:dyDescent="0.2">
      <c r="K12" s="57" t="s">
        <v>56</v>
      </c>
      <c r="L12" s="53">
        <v>11</v>
      </c>
      <c r="M12" s="53">
        <v>1.99</v>
      </c>
      <c r="N12" s="53">
        <v>1.19</v>
      </c>
      <c r="O12" s="47"/>
      <c r="P12" s="46"/>
    </row>
    <row r="13" spans="2:16" ht="13.15" customHeight="1" x14ac:dyDescent="0.2">
      <c r="K13" s="57" t="s">
        <v>86</v>
      </c>
      <c r="L13" s="53">
        <v>6.73</v>
      </c>
      <c r="M13" s="53">
        <v>0.7</v>
      </c>
      <c r="N13" s="53">
        <v>0.57999999999999996</v>
      </c>
      <c r="O13" s="47"/>
      <c r="P13" s="46"/>
    </row>
    <row r="14" spans="2:16" ht="13.15" customHeight="1" x14ac:dyDescent="0.2">
      <c r="K14" s="57"/>
      <c r="L14" s="53"/>
      <c r="M14" s="53"/>
      <c r="N14" s="53"/>
      <c r="O14" s="47"/>
      <c r="P14" s="46"/>
    </row>
    <row r="15" spans="2:16" ht="13.15" customHeight="1" x14ac:dyDescent="0.2">
      <c r="B15" s="79"/>
      <c r="K15" s="57"/>
      <c r="L15" s="53"/>
      <c r="M15" s="53"/>
      <c r="N15" s="53"/>
      <c r="O15" s="47"/>
      <c r="P15" s="46"/>
    </row>
    <row r="16" spans="2:16" ht="13.15" customHeight="1" x14ac:dyDescent="0.2">
      <c r="B16" s="79"/>
      <c r="K16" s="57"/>
      <c r="L16" s="53"/>
      <c r="M16" s="53"/>
      <c r="N16" s="53"/>
      <c r="O16" s="47"/>
      <c r="P16" s="46"/>
    </row>
    <row r="17" spans="2:16" ht="13.15" customHeight="1" x14ac:dyDescent="0.2">
      <c r="B17" s="79"/>
      <c r="K17" s="57"/>
      <c r="L17" s="53"/>
      <c r="M17" s="53"/>
      <c r="N17" s="53"/>
      <c r="O17" s="47"/>
      <c r="P17" s="46"/>
    </row>
    <row r="18" spans="2:16" ht="13.15" customHeight="1" x14ac:dyDescent="0.2">
      <c r="B18" s="79"/>
      <c r="K18" s="57"/>
      <c r="L18" s="53"/>
      <c r="M18" s="53"/>
      <c r="N18" s="53"/>
      <c r="O18" s="47"/>
      <c r="P18" s="46"/>
    </row>
    <row r="19" spans="2:16" ht="13.15" customHeight="1" x14ac:dyDescent="0.2">
      <c r="B19" s="79"/>
      <c r="K19" s="57"/>
      <c r="L19" s="53"/>
      <c r="M19" s="53"/>
      <c r="N19" s="53"/>
      <c r="O19" s="47"/>
      <c r="P19" s="46"/>
    </row>
    <row r="20" spans="2:16" ht="13.15" customHeight="1" x14ac:dyDescent="0.2">
      <c r="B20" s="79"/>
      <c r="K20" s="57"/>
      <c r="L20" s="53"/>
      <c r="M20" s="53"/>
      <c r="N20" s="53"/>
      <c r="O20" s="47"/>
      <c r="P20" s="46"/>
    </row>
    <row r="21" spans="2:16" ht="13.15" customHeight="1" x14ac:dyDescent="0.2">
      <c r="B21" s="79"/>
      <c r="K21" s="57"/>
      <c r="L21" s="53"/>
      <c r="M21" s="53"/>
      <c r="N21" s="53"/>
      <c r="O21" s="47"/>
      <c r="P21" s="46"/>
    </row>
    <row r="22" spans="2:16" ht="13.15" customHeight="1" x14ac:dyDescent="0.2">
      <c r="B22" s="79"/>
      <c r="K22" s="57"/>
      <c r="L22" s="53"/>
      <c r="M22" s="53"/>
      <c r="N22" s="53"/>
      <c r="O22" s="47"/>
      <c r="P22" s="46"/>
    </row>
    <row r="23" spans="2:16" ht="13.15" customHeight="1" x14ac:dyDescent="0.2">
      <c r="B23" s="79"/>
      <c r="K23" s="57"/>
      <c r="L23" s="53"/>
      <c r="M23" s="53"/>
      <c r="N23" s="53"/>
      <c r="O23" s="47"/>
      <c r="P23" s="46"/>
    </row>
    <row r="24" spans="2:16" ht="13.15" customHeight="1" x14ac:dyDescent="0.2">
      <c r="B24" s="79"/>
      <c r="K24" s="54"/>
      <c r="L24" s="54"/>
      <c r="M24" s="54"/>
      <c r="N24" s="54"/>
      <c r="O24" s="47"/>
    </row>
    <row r="25" spans="2:16" ht="13.15" customHeight="1" x14ac:dyDescent="0.2">
      <c r="B25" s="79"/>
      <c r="K25" s="54"/>
      <c r="L25" s="54"/>
      <c r="M25" s="54"/>
      <c r="N25" s="54"/>
      <c r="O25" s="47"/>
    </row>
    <row r="26" spans="2:16" ht="13.15" customHeight="1" x14ac:dyDescent="0.2">
      <c r="B26" s="79"/>
      <c r="K26" s="54"/>
      <c r="L26" s="54"/>
      <c r="M26" s="54"/>
      <c r="N26" s="54"/>
      <c r="O26" s="47"/>
    </row>
    <row r="27" spans="2:16" ht="13.15" customHeight="1" x14ac:dyDescent="0.2">
      <c r="B27" s="134"/>
      <c r="C27" s="134"/>
      <c r="D27" s="134"/>
      <c r="E27" s="134"/>
      <c r="F27" s="134"/>
      <c r="K27" s="54"/>
      <c r="L27" s="54"/>
      <c r="M27" s="54"/>
      <c r="N27" s="54"/>
      <c r="O27" s="47"/>
    </row>
    <row r="28" spans="2:16" ht="13.15" customHeight="1" x14ac:dyDescent="0.2">
      <c r="K28" s="54"/>
      <c r="L28" s="54"/>
      <c r="M28" s="54"/>
      <c r="N28" s="54"/>
      <c r="O28" s="47"/>
    </row>
    <row r="29" spans="2:16" ht="13.15" customHeight="1" thickBot="1" x14ac:dyDescent="0.25">
      <c r="K29" s="51"/>
      <c r="L29" s="52" t="s">
        <v>96</v>
      </c>
      <c r="M29" s="52" t="s">
        <v>95</v>
      </c>
      <c r="N29" s="52" t="s">
        <v>97</v>
      </c>
      <c r="O29" s="47"/>
    </row>
    <row r="30" spans="2:16" ht="13.15" customHeight="1" x14ac:dyDescent="0.2">
      <c r="H30" s="9"/>
      <c r="K30" s="57" t="s">
        <v>65</v>
      </c>
      <c r="L30" s="53">
        <v>1.56</v>
      </c>
      <c r="M30" s="53">
        <v>0.52</v>
      </c>
      <c r="N30" s="53">
        <v>0.18</v>
      </c>
      <c r="O30" s="47"/>
      <c r="P30" s="46"/>
    </row>
    <row r="31" spans="2:16" ht="13.15" customHeight="1" x14ac:dyDescent="0.2">
      <c r="K31" s="57" t="s">
        <v>57</v>
      </c>
      <c r="L31" s="53">
        <v>1.35</v>
      </c>
      <c r="M31" s="53">
        <v>0.11</v>
      </c>
      <c r="N31" s="53">
        <v>0.1</v>
      </c>
      <c r="O31" s="47"/>
      <c r="P31" s="46"/>
    </row>
    <row r="32" spans="2:16" ht="13.15" customHeight="1" x14ac:dyDescent="0.2">
      <c r="K32" s="57" t="s">
        <v>58</v>
      </c>
      <c r="L32" s="53">
        <v>2.2200000000000002</v>
      </c>
      <c r="M32" s="53">
        <v>0.13</v>
      </c>
      <c r="N32" s="53">
        <v>0.14000000000000001</v>
      </c>
      <c r="O32" s="47"/>
      <c r="P32" s="46"/>
    </row>
    <row r="33" spans="1:16" ht="13.15" customHeight="1" x14ac:dyDescent="0.2">
      <c r="K33" s="57" t="s">
        <v>11</v>
      </c>
      <c r="L33" s="53">
        <v>3.24</v>
      </c>
      <c r="M33" s="53">
        <v>0.41</v>
      </c>
      <c r="N33" s="53">
        <v>0.3</v>
      </c>
      <c r="O33" s="47"/>
      <c r="P33" s="46"/>
    </row>
    <row r="34" spans="1:16" ht="13.15" customHeight="1" x14ac:dyDescent="0.2">
      <c r="K34" s="57" t="s">
        <v>10</v>
      </c>
      <c r="L34" s="53">
        <v>4.33</v>
      </c>
      <c r="M34" s="53">
        <v>0.64</v>
      </c>
      <c r="N34" s="53">
        <v>0.47</v>
      </c>
      <c r="O34" s="47"/>
      <c r="P34" s="46"/>
    </row>
    <row r="35" spans="1:16" ht="13.15" customHeight="1" x14ac:dyDescent="0.2">
      <c r="K35" s="57" t="s">
        <v>59</v>
      </c>
      <c r="L35" s="53">
        <v>7.38</v>
      </c>
      <c r="M35" s="53">
        <v>1</v>
      </c>
      <c r="N35" s="53">
        <v>0.56999999999999995</v>
      </c>
      <c r="O35" s="47"/>
      <c r="P35" s="46"/>
    </row>
    <row r="36" spans="1:16" ht="13.15" customHeight="1" x14ac:dyDescent="0.2">
      <c r="K36" s="57" t="s">
        <v>60</v>
      </c>
      <c r="L36" s="53">
        <v>9.4499999999999993</v>
      </c>
      <c r="M36" s="53">
        <v>1.56</v>
      </c>
      <c r="N36" s="53">
        <v>1.71</v>
      </c>
      <c r="O36" s="47"/>
      <c r="P36" s="46"/>
    </row>
    <row r="37" spans="1:16" ht="13.15" customHeight="1" x14ac:dyDescent="0.2">
      <c r="K37" s="57" t="s">
        <v>61</v>
      </c>
      <c r="L37" s="53">
        <v>8.7899999999999991</v>
      </c>
      <c r="M37" s="53">
        <v>3.32</v>
      </c>
      <c r="N37" s="53">
        <v>2.08</v>
      </c>
      <c r="O37" s="47"/>
      <c r="P37" s="46"/>
    </row>
    <row r="38" spans="1:16" ht="13.15" customHeight="1" x14ac:dyDescent="0.2">
      <c r="B38" s="79"/>
      <c r="K38" s="57" t="s">
        <v>62</v>
      </c>
      <c r="L38" s="53">
        <v>6.44</v>
      </c>
      <c r="M38" s="53">
        <v>4.71</v>
      </c>
      <c r="N38" s="53">
        <v>3.9</v>
      </c>
      <c r="O38" s="47"/>
      <c r="P38" s="46"/>
    </row>
    <row r="39" spans="1:16" ht="13.15" customHeight="1" x14ac:dyDescent="0.2">
      <c r="A39" s="1" t="s">
        <v>0</v>
      </c>
      <c r="B39" s="134"/>
      <c r="C39" s="134"/>
      <c r="D39" s="134"/>
      <c r="E39" s="134"/>
      <c r="F39" s="134"/>
      <c r="G39" s="1" t="s">
        <v>0</v>
      </c>
      <c r="K39" s="57" t="s">
        <v>63</v>
      </c>
      <c r="L39" s="53">
        <v>10.220000000000001</v>
      </c>
      <c r="M39" s="53">
        <v>9.48</v>
      </c>
      <c r="N39" s="53">
        <v>8.15</v>
      </c>
      <c r="O39" s="47"/>
      <c r="P39" s="46"/>
    </row>
    <row r="40" spans="1:16" ht="13.15" customHeight="1" x14ac:dyDescent="0.2">
      <c r="K40" s="57" t="s">
        <v>64</v>
      </c>
      <c r="L40" s="53">
        <v>12.66</v>
      </c>
      <c r="M40" s="53">
        <v>16.37</v>
      </c>
      <c r="N40" s="53">
        <v>15.94</v>
      </c>
      <c r="O40" s="47"/>
    </row>
    <row r="41" spans="1:16" ht="13.15" customHeight="1" x14ac:dyDescent="0.2">
      <c r="K41" s="57" t="s">
        <v>66</v>
      </c>
      <c r="L41" s="53">
        <v>16.399999999999999</v>
      </c>
      <c r="M41" s="53">
        <v>29.3</v>
      </c>
      <c r="N41" s="53">
        <v>36.54</v>
      </c>
      <c r="O41" s="47"/>
    </row>
    <row r="42" spans="1:16" ht="13.15" customHeight="1" x14ac:dyDescent="0.2">
      <c r="K42" s="57" t="s">
        <v>67</v>
      </c>
      <c r="L42" s="53">
        <v>9.43</v>
      </c>
      <c r="M42" s="53">
        <v>21.47</v>
      </c>
      <c r="N42" s="53">
        <v>23.36</v>
      </c>
      <c r="O42" s="47"/>
    </row>
    <row r="43" spans="1:16" ht="13.15" customHeight="1" x14ac:dyDescent="0.2">
      <c r="K43" s="57" t="s">
        <v>68</v>
      </c>
      <c r="L43" s="53">
        <v>3.89</v>
      </c>
      <c r="M43" s="53">
        <v>8.1199999999999992</v>
      </c>
      <c r="N43" s="53">
        <v>5.46</v>
      </c>
      <c r="O43" s="47"/>
    </row>
    <row r="44" spans="1:16" ht="13.15" customHeight="1" x14ac:dyDescent="0.2">
      <c r="K44" s="57" t="s">
        <v>69</v>
      </c>
      <c r="L44" s="53">
        <v>2.62</v>
      </c>
      <c r="M44" s="53">
        <v>2.86</v>
      </c>
      <c r="N44" s="53">
        <v>1.1100000000000001</v>
      </c>
      <c r="O44" s="47"/>
    </row>
    <row r="45" spans="1:16" ht="13.15" customHeight="1" x14ac:dyDescent="0.2">
      <c r="K45" s="54"/>
      <c r="L45" s="54"/>
      <c r="M45" s="54"/>
      <c r="N45" s="54"/>
      <c r="O45" s="47"/>
    </row>
    <row r="46" spans="1:16" ht="13.15" customHeight="1" x14ac:dyDescent="0.2">
      <c r="K46" s="54"/>
      <c r="L46" s="54"/>
      <c r="M46" s="54"/>
      <c r="N46" s="54"/>
      <c r="O46" s="47"/>
    </row>
    <row r="47" spans="1:16" ht="13.15" customHeight="1" x14ac:dyDescent="0.2">
      <c r="K47" s="54"/>
      <c r="L47" s="54"/>
      <c r="M47" s="54"/>
      <c r="N47" s="54"/>
      <c r="O47" s="47"/>
    </row>
    <row r="48" spans="1:16" ht="13.15" customHeight="1" x14ac:dyDescent="0.2">
      <c r="K48" s="54"/>
      <c r="L48" s="54"/>
      <c r="M48" s="54"/>
      <c r="N48" s="54"/>
      <c r="O48" s="47"/>
    </row>
    <row r="49" spans="8:16" ht="13.15" customHeight="1" thickBot="1" x14ac:dyDescent="0.25">
      <c r="K49" s="51"/>
      <c r="L49" s="52" t="s">
        <v>96</v>
      </c>
      <c r="M49" s="52" t="s">
        <v>95</v>
      </c>
      <c r="N49" s="52" t="s">
        <v>97</v>
      </c>
      <c r="O49" s="47"/>
    </row>
    <row r="50" spans="8:16" ht="13.15" customHeight="1" x14ac:dyDescent="0.2">
      <c r="K50" s="57" t="s">
        <v>21</v>
      </c>
      <c r="L50" s="53">
        <v>3.29</v>
      </c>
      <c r="M50" s="53">
        <v>1.41</v>
      </c>
      <c r="N50" s="53">
        <v>1.47</v>
      </c>
      <c r="O50" s="47"/>
      <c r="P50" s="46"/>
    </row>
    <row r="51" spans="8:16" ht="13.15" customHeight="1" x14ac:dyDescent="0.2">
      <c r="H51" s="9"/>
      <c r="K51" s="57" t="s">
        <v>11</v>
      </c>
      <c r="L51" s="53">
        <v>5.39</v>
      </c>
      <c r="M51" s="53">
        <v>2.54</v>
      </c>
      <c r="N51" s="53">
        <v>1.95</v>
      </c>
      <c r="O51" s="47"/>
      <c r="P51" s="46"/>
    </row>
    <row r="52" spans="8:16" ht="13.15" customHeight="1" x14ac:dyDescent="0.2">
      <c r="K52" s="57" t="s">
        <v>10</v>
      </c>
      <c r="L52" s="53">
        <v>11.8</v>
      </c>
      <c r="M52" s="53">
        <v>6.09</v>
      </c>
      <c r="N52" s="53">
        <v>4.2</v>
      </c>
      <c r="O52" s="47"/>
      <c r="P52" s="46"/>
    </row>
    <row r="53" spans="8:16" ht="13.15" customHeight="1" x14ac:dyDescent="0.2">
      <c r="K53" s="57" t="s">
        <v>9</v>
      </c>
      <c r="L53" s="53">
        <v>21.78</v>
      </c>
      <c r="M53" s="53">
        <v>13.06</v>
      </c>
      <c r="N53" s="53">
        <v>6.65</v>
      </c>
      <c r="O53" s="47"/>
      <c r="P53" s="46"/>
    </row>
    <row r="54" spans="8:16" ht="13.15" customHeight="1" x14ac:dyDescent="0.2">
      <c r="K54" s="57" t="s">
        <v>8</v>
      </c>
      <c r="L54" s="53">
        <v>23.27</v>
      </c>
      <c r="M54" s="53">
        <v>17.559999999999999</v>
      </c>
      <c r="N54" s="53">
        <v>11.78</v>
      </c>
      <c r="O54" s="47"/>
      <c r="P54" s="46"/>
    </row>
    <row r="55" spans="8:16" ht="13.15" customHeight="1" x14ac:dyDescent="0.2">
      <c r="K55" s="57" t="s">
        <v>7</v>
      </c>
      <c r="L55" s="53">
        <v>19.28</v>
      </c>
      <c r="M55" s="53">
        <v>21.57</v>
      </c>
      <c r="N55" s="53">
        <v>20.45</v>
      </c>
      <c r="O55" s="47"/>
      <c r="P55" s="46"/>
    </row>
    <row r="56" spans="8:16" ht="13.15" customHeight="1" x14ac:dyDescent="0.2">
      <c r="K56" s="57" t="s">
        <v>6</v>
      </c>
      <c r="L56" s="53">
        <v>7.99</v>
      </c>
      <c r="M56" s="53">
        <v>16.36</v>
      </c>
      <c r="N56" s="53">
        <v>22.09</v>
      </c>
      <c r="O56" s="47"/>
      <c r="P56" s="46"/>
    </row>
    <row r="57" spans="8:16" ht="13.15" customHeight="1" x14ac:dyDescent="0.2">
      <c r="K57" s="57" t="s">
        <v>5</v>
      </c>
      <c r="L57" s="53">
        <v>3.69</v>
      </c>
      <c r="M57" s="53">
        <v>11.36</v>
      </c>
      <c r="N57" s="53">
        <v>17.559999999999999</v>
      </c>
      <c r="O57" s="47"/>
      <c r="P57" s="46"/>
    </row>
    <row r="58" spans="8:16" ht="13.15" customHeight="1" x14ac:dyDescent="0.2">
      <c r="K58" s="57" t="s">
        <v>20</v>
      </c>
      <c r="L58" s="53">
        <v>1.63</v>
      </c>
      <c r="M58" s="53">
        <v>4.51</v>
      </c>
      <c r="N58" s="53">
        <v>7.77</v>
      </c>
      <c r="O58" s="47"/>
      <c r="P58" s="46"/>
    </row>
    <row r="59" spans="8:16" x14ac:dyDescent="0.2">
      <c r="K59" s="57" t="s">
        <v>3</v>
      </c>
      <c r="L59" s="53">
        <v>1.89</v>
      </c>
      <c r="M59" s="53">
        <v>5.55</v>
      </c>
      <c r="N59" s="53">
        <v>6.07</v>
      </c>
      <c r="O59" s="47"/>
      <c r="P59" s="46"/>
    </row>
    <row r="60" spans="8:16" x14ac:dyDescent="0.2">
      <c r="K60" s="54"/>
      <c r="L60" s="54"/>
      <c r="M60" s="54"/>
      <c r="N60" s="54"/>
    </row>
    <row r="61" spans="8:16" ht="13.15" customHeight="1" x14ac:dyDescent="0.2"/>
  </sheetData>
  <mergeCells count="3">
    <mergeCell ref="B2:I2"/>
    <mergeCell ref="B27:F27"/>
    <mergeCell ref="B39:F39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/>
  <dimension ref="A1:P14"/>
  <sheetViews>
    <sheetView showGridLines="0" zoomScaleNormal="100" workbookViewId="0">
      <selection activeCell="N45" sqref="N45"/>
    </sheetView>
  </sheetViews>
  <sheetFormatPr defaultColWidth="8.83203125" defaultRowHeight="12.75" x14ac:dyDescent="0.2"/>
  <cols>
    <col min="1" max="1" width="8.83203125" style="1"/>
    <col min="2" max="2" width="9.5" style="1" customWidth="1"/>
    <col min="3" max="7" width="8.83203125" style="1"/>
    <col min="8" max="9" width="8.83203125" style="48"/>
    <col min="10" max="10" width="8.83203125" style="15"/>
    <col min="11" max="11" width="10.1640625" style="15" customWidth="1"/>
    <col min="12" max="13" width="8.83203125" style="15"/>
    <col min="14" max="16384" width="8.83203125" style="48"/>
  </cols>
  <sheetData>
    <row r="1" spans="1:16" ht="13.15" customHeight="1" x14ac:dyDescent="0.2">
      <c r="A1" s="3"/>
      <c r="B1" s="79" t="s">
        <v>15</v>
      </c>
    </row>
    <row r="2" spans="1:16" ht="13.15" customHeight="1" x14ac:dyDescent="0.2">
      <c r="B2" s="134" t="s">
        <v>17</v>
      </c>
      <c r="C2" s="134"/>
      <c r="D2" s="134"/>
      <c r="E2" s="134"/>
      <c r="F2" s="134"/>
      <c r="G2" s="134"/>
      <c r="H2" s="134"/>
      <c r="I2" s="134"/>
    </row>
    <row r="4" spans="1:16" ht="13.5" thickBot="1" x14ac:dyDescent="0.25">
      <c r="K4" s="51"/>
      <c r="L4" s="52" t="s">
        <v>96</v>
      </c>
      <c r="M4" s="52" t="s">
        <v>95</v>
      </c>
      <c r="N4" s="52" t="s">
        <v>97</v>
      </c>
    </row>
    <row r="5" spans="1:16" x14ac:dyDescent="0.2">
      <c r="K5" s="57" t="s">
        <v>21</v>
      </c>
      <c r="L5" s="58">
        <v>5.16</v>
      </c>
      <c r="M5" s="58">
        <v>5.59</v>
      </c>
      <c r="N5" s="58">
        <v>4.8899999999999997</v>
      </c>
      <c r="O5" s="47"/>
      <c r="P5" s="44"/>
    </row>
    <row r="6" spans="1:16" x14ac:dyDescent="0.2">
      <c r="K6" s="57" t="s">
        <v>11</v>
      </c>
      <c r="L6" s="58">
        <v>6.43</v>
      </c>
      <c r="M6" s="58">
        <v>7.18</v>
      </c>
      <c r="N6" s="58">
        <v>6.79</v>
      </c>
      <c r="O6" s="47"/>
      <c r="P6" s="44"/>
    </row>
    <row r="7" spans="1:16" x14ac:dyDescent="0.2">
      <c r="K7" s="57" t="s">
        <v>10</v>
      </c>
      <c r="L7" s="58">
        <v>15.44</v>
      </c>
      <c r="M7" s="58">
        <v>14.39</v>
      </c>
      <c r="N7" s="58">
        <v>14.87</v>
      </c>
      <c r="O7" s="47"/>
      <c r="P7" s="44"/>
    </row>
    <row r="8" spans="1:16" x14ac:dyDescent="0.2">
      <c r="K8" s="57" t="s">
        <v>9</v>
      </c>
      <c r="L8" s="58">
        <v>26.25</v>
      </c>
      <c r="M8" s="58">
        <v>24.68</v>
      </c>
      <c r="N8" s="58">
        <v>25</v>
      </c>
      <c r="O8" s="47"/>
      <c r="P8" s="44"/>
    </row>
    <row r="9" spans="1:16" x14ac:dyDescent="0.2">
      <c r="K9" s="57" t="s">
        <v>8</v>
      </c>
      <c r="L9" s="58">
        <v>23.7</v>
      </c>
      <c r="M9" s="58">
        <v>24.5</v>
      </c>
      <c r="N9" s="58">
        <v>24.5</v>
      </c>
      <c r="O9" s="47"/>
      <c r="P9" s="44"/>
    </row>
    <row r="10" spans="1:16" x14ac:dyDescent="0.2">
      <c r="K10" s="57" t="s">
        <v>7</v>
      </c>
      <c r="L10" s="58">
        <v>12.95</v>
      </c>
      <c r="M10" s="58">
        <v>12.84</v>
      </c>
      <c r="N10" s="58">
        <v>13.99</v>
      </c>
      <c r="O10" s="47"/>
      <c r="P10" s="44"/>
    </row>
    <row r="11" spans="1:16" x14ac:dyDescent="0.2">
      <c r="K11" s="57" t="s">
        <v>6</v>
      </c>
      <c r="L11" s="58">
        <v>5.38</v>
      </c>
      <c r="M11" s="58">
        <v>6.55</v>
      </c>
      <c r="N11" s="58">
        <v>6.55</v>
      </c>
      <c r="O11" s="47"/>
      <c r="P11" s="44"/>
    </row>
    <row r="12" spans="1:16" x14ac:dyDescent="0.2">
      <c r="K12" s="57" t="s">
        <v>5</v>
      </c>
      <c r="L12" s="58">
        <v>2.2999999999999998</v>
      </c>
      <c r="M12" s="58">
        <v>2.81</v>
      </c>
      <c r="N12" s="58">
        <v>2.2200000000000002</v>
      </c>
      <c r="O12" s="47"/>
      <c r="P12" s="44"/>
    </row>
    <row r="13" spans="1:16" x14ac:dyDescent="0.2">
      <c r="K13" s="57" t="s">
        <v>20</v>
      </c>
      <c r="L13" s="58">
        <v>1.07</v>
      </c>
      <c r="M13" s="58">
        <v>1</v>
      </c>
      <c r="N13" s="58">
        <v>0.75</v>
      </c>
      <c r="O13" s="47"/>
      <c r="P13" s="44"/>
    </row>
    <row r="14" spans="1:16" x14ac:dyDescent="0.2">
      <c r="K14" s="57" t="s">
        <v>3</v>
      </c>
      <c r="L14" s="58">
        <v>1.3</v>
      </c>
      <c r="M14" s="58">
        <v>0.47</v>
      </c>
      <c r="N14" s="58">
        <v>0.43</v>
      </c>
      <c r="O14" s="47"/>
      <c r="P14" s="44"/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Figure A B</vt:lpstr>
      <vt:lpstr>'Chart 13'!Print_Area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Böhme</dc:creator>
  <cp:lastModifiedBy>Suh, Sophia</cp:lastModifiedBy>
  <cp:lastPrinted>2018-02-12T17:43:24Z</cp:lastPrinted>
  <dcterms:created xsi:type="dcterms:W3CDTF">2006-04-10T09:32:05Z</dcterms:created>
  <dcterms:modified xsi:type="dcterms:W3CDTF">2020-10-27T15:50:48Z</dcterms:modified>
</cp:coreProperties>
</file>